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8"/>
  <workbookPr updateLinks="always" codeName="ThisWorkbook" checkCompatibility="1"/>
  <mc:AlternateContent xmlns:mc="http://schemas.openxmlformats.org/markup-compatibility/2006">
    <mc:Choice Requires="x15">
      <x15ac:absPath xmlns:x15ac="http://schemas.microsoft.com/office/spreadsheetml/2010/11/ac" url="/Volumes/Web/jfp/wp-content/catalogs/liners/"/>
    </mc:Choice>
  </mc:AlternateContent>
  <xr:revisionPtr revIDLastSave="0" documentId="13_ncr:1_{9FACBC0F-CEFD-3F4F-B4B6-16D74DACF7C5}" xr6:coauthVersionLast="47" xr6:coauthVersionMax="47" xr10:uidLastSave="{00000000-0000-0000-0000-000000000000}"/>
  <bookViews>
    <workbookView xWindow="18520" yWindow="2540" windowWidth="34740" windowHeight="24440" xr2:uid="{00000000-000D-0000-FFFF-FFFF00000000}"/>
  </bookViews>
  <sheets>
    <sheet name="Must Fill In" sheetId="4" r:id="rId1"/>
    <sheet name="Mum Combos" sheetId="8" r:id="rId2"/>
    <sheet name="Variety Listing" sheetId="1" r:id="rId3"/>
    <sheet name=" Mum Liners" sheetId="6" r:id="rId4"/>
    <sheet name="Calendar" sheetId="7" r:id="rId5"/>
    <sheet name="Data" sheetId="5" state="hidden" r:id="rId6"/>
  </sheets>
  <definedNames>
    <definedName name="_xlnm._FilterDatabase" localSheetId="3" hidden="1">' Mum Liners'!$A$2:$H$269</definedName>
    <definedName name="dropdown">'Variety Listing'!$AS$1:$AS$2</definedName>
    <definedName name="order">'Variety Listing'!$AS$1:$AS$2</definedName>
    <definedName name="_xlnm.Print_Area" localSheetId="2">'Variety Listing'!$B:$AM</definedName>
    <definedName name="_xlnm.Print_Titles" localSheetId="2">'Variety Listing'!$1:$3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346" i="1" l="1"/>
  <c r="AK346" i="1" s="1"/>
  <c r="AA346" i="1"/>
  <c r="Y346" i="1"/>
  <c r="W346" i="1"/>
  <c r="X346" i="1" s="1"/>
  <c r="S346" i="1" s="1"/>
  <c r="AL344" i="1"/>
  <c r="AK344" i="1" s="1"/>
  <c r="AA344" i="1"/>
  <c r="Y344" i="1"/>
  <c r="W344" i="1"/>
  <c r="X344" i="1" s="1"/>
  <c r="S344" i="1" s="1"/>
  <c r="AL204" i="1"/>
  <c r="AK204" i="1" s="1"/>
  <c r="AA204" i="1"/>
  <c r="Y204" i="1"/>
  <c r="W204" i="1"/>
  <c r="X204" i="1" s="1"/>
  <c r="S204" i="1" s="1"/>
  <c r="AL443" i="1"/>
  <c r="AK443" i="1" s="1"/>
  <c r="AA443" i="1"/>
  <c r="Y443" i="1"/>
  <c r="W443" i="1"/>
  <c r="X443" i="1" s="1"/>
  <c r="S443" i="1" s="1"/>
  <c r="V443" i="1"/>
  <c r="AL417" i="1"/>
  <c r="AK417" i="1" s="1"/>
  <c r="AA417" i="1"/>
  <c r="Y417" i="1"/>
  <c r="W417" i="1"/>
  <c r="X417" i="1" s="1"/>
  <c r="S417" i="1" s="1"/>
  <c r="V417" i="1"/>
  <c r="AL422" i="1"/>
  <c r="AK422" i="1" s="1"/>
  <c r="AA422" i="1"/>
  <c r="Y422" i="1"/>
  <c r="W422" i="1"/>
  <c r="X422" i="1" s="1"/>
  <c r="S422" i="1" s="1"/>
  <c r="V422" i="1"/>
  <c r="AL421" i="1"/>
  <c r="AK421" i="1" s="1"/>
  <c r="AA421" i="1"/>
  <c r="Y421" i="1"/>
  <c r="W421" i="1"/>
  <c r="X421" i="1" s="1"/>
  <c r="S421" i="1" s="1"/>
  <c r="V421" i="1"/>
  <c r="AL400" i="1"/>
  <c r="AK400" i="1" s="1"/>
  <c r="AA400" i="1"/>
  <c r="Y400" i="1"/>
  <c r="W400" i="1"/>
  <c r="X400" i="1" s="1"/>
  <c r="S400" i="1" s="1"/>
  <c r="V400" i="1"/>
  <c r="AL301" i="1"/>
  <c r="AK301" i="1" s="1"/>
  <c r="AA301" i="1"/>
  <c r="Y301" i="1"/>
  <c r="W301" i="1"/>
  <c r="X301" i="1" s="1"/>
  <c r="S301" i="1" s="1"/>
  <c r="AL258" i="1"/>
  <c r="AK258" i="1" s="1"/>
  <c r="AA258" i="1"/>
  <c r="Y258" i="1"/>
  <c r="W258" i="1"/>
  <c r="X258" i="1" s="1"/>
  <c r="S258" i="1" s="1"/>
  <c r="AL228" i="1"/>
  <c r="AK228" i="1" s="1"/>
  <c r="AA228" i="1"/>
  <c r="Y228" i="1"/>
  <c r="W228" i="1"/>
  <c r="X228" i="1" s="1"/>
  <c r="S228" i="1" s="1"/>
  <c r="X18" i="8"/>
  <c r="U18" i="8"/>
  <c r="S18" i="8"/>
  <c r="Z18" i="8" s="1"/>
  <c r="F93" i="6"/>
  <c r="F201" i="6"/>
  <c r="F92" i="6"/>
  <c r="F94" i="6"/>
  <c r="F203" i="6"/>
  <c r="F282" i="6"/>
  <c r="F151" i="6"/>
  <c r="F175" i="6"/>
  <c r="F77" i="6"/>
  <c r="F53" i="6"/>
  <c r="F61" i="6"/>
  <c r="F264" i="6"/>
  <c r="F171" i="6"/>
  <c r="F139" i="6"/>
  <c r="F143" i="6"/>
  <c r="F11" i="6"/>
  <c r="F228" i="6"/>
  <c r="F120" i="6"/>
  <c r="F219" i="6"/>
  <c r="F235" i="6"/>
  <c r="F222" i="6"/>
  <c r="F81" i="6"/>
  <c r="F82" i="6"/>
  <c r="F66" i="6"/>
  <c r="F68" i="6"/>
  <c r="F47" i="6"/>
  <c r="F48" i="6"/>
  <c r="F23" i="6"/>
  <c r="F45" i="6"/>
  <c r="F46" i="6"/>
  <c r="F25" i="6"/>
  <c r="AA470" i="1"/>
  <c r="AA472" i="1"/>
  <c r="AA477" i="1"/>
  <c r="AA489" i="1"/>
  <c r="AA474" i="1"/>
  <c r="AA475" i="1"/>
  <c r="AA491" i="1"/>
  <c r="AA481" i="1"/>
  <c r="AA466" i="1"/>
  <c r="AA467" i="1"/>
  <c r="AA476" i="1"/>
  <c r="AA482" i="1"/>
  <c r="AA490" i="1"/>
  <c r="AA492" i="1"/>
  <c r="AA468" i="1"/>
  <c r="AA469" i="1"/>
  <c r="AA465" i="1"/>
  <c r="AA479" i="1"/>
  <c r="AA484" i="1"/>
  <c r="AA480" i="1"/>
  <c r="AA473" i="1"/>
  <c r="AA485" i="1"/>
  <c r="AA478" i="1"/>
  <c r="AA486" i="1"/>
  <c r="V470" i="1"/>
  <c r="W470" i="1"/>
  <c r="X470" i="1" s="1"/>
  <c r="S470" i="1" s="1"/>
  <c r="Y470" i="1"/>
  <c r="AL470" i="1"/>
  <c r="AK470" i="1" s="1"/>
  <c r="V472" i="1"/>
  <c r="W472" i="1"/>
  <c r="X472" i="1" s="1"/>
  <c r="S472" i="1" s="1"/>
  <c r="Y472" i="1"/>
  <c r="AL472" i="1"/>
  <c r="AK472" i="1" s="1"/>
  <c r="V477" i="1"/>
  <c r="W477" i="1"/>
  <c r="X477" i="1" s="1"/>
  <c r="S477" i="1" s="1"/>
  <c r="Y477" i="1"/>
  <c r="AL477" i="1"/>
  <c r="AK477" i="1" s="1"/>
  <c r="V489" i="1"/>
  <c r="W489" i="1"/>
  <c r="X489" i="1" s="1"/>
  <c r="S489" i="1" s="1"/>
  <c r="U489" i="1" s="1"/>
  <c r="Y489" i="1"/>
  <c r="AL489" i="1"/>
  <c r="AK489" i="1" s="1"/>
  <c r="V474" i="1"/>
  <c r="W474" i="1"/>
  <c r="X474" i="1" s="1"/>
  <c r="S474" i="1" s="1"/>
  <c r="Y474" i="1"/>
  <c r="AL474" i="1"/>
  <c r="AK474" i="1" s="1"/>
  <c r="V475" i="1"/>
  <c r="W475" i="1"/>
  <c r="X475" i="1" s="1"/>
  <c r="S475" i="1" s="1"/>
  <c r="U475" i="1" s="1"/>
  <c r="Y475" i="1"/>
  <c r="AL475" i="1"/>
  <c r="AK475" i="1" s="1"/>
  <c r="V491" i="1"/>
  <c r="W491" i="1"/>
  <c r="X491" i="1" s="1"/>
  <c r="S491" i="1" s="1"/>
  <c r="Y491" i="1"/>
  <c r="AL491" i="1"/>
  <c r="AK491" i="1" s="1"/>
  <c r="V481" i="1"/>
  <c r="W481" i="1"/>
  <c r="X481" i="1" s="1"/>
  <c r="S481" i="1" s="1"/>
  <c r="Y481" i="1"/>
  <c r="AL481" i="1"/>
  <c r="AK481" i="1" s="1"/>
  <c r="V466" i="1"/>
  <c r="W466" i="1"/>
  <c r="X466" i="1" s="1"/>
  <c r="S466" i="1" s="1"/>
  <c r="Y466" i="1"/>
  <c r="AL466" i="1"/>
  <c r="AK466" i="1" s="1"/>
  <c r="V467" i="1"/>
  <c r="W467" i="1"/>
  <c r="X467" i="1" s="1"/>
  <c r="S467" i="1" s="1"/>
  <c r="Y467" i="1"/>
  <c r="AL467" i="1"/>
  <c r="AK467" i="1" s="1"/>
  <c r="V476" i="1"/>
  <c r="W476" i="1"/>
  <c r="X476" i="1" s="1"/>
  <c r="S476" i="1" s="1"/>
  <c r="Y476" i="1"/>
  <c r="AL476" i="1"/>
  <c r="AK476" i="1" s="1"/>
  <c r="V482" i="1"/>
  <c r="W482" i="1"/>
  <c r="X482" i="1" s="1"/>
  <c r="S482" i="1" s="1"/>
  <c r="Y482" i="1"/>
  <c r="AL482" i="1"/>
  <c r="AK482" i="1" s="1"/>
  <c r="V490" i="1"/>
  <c r="W490" i="1"/>
  <c r="X490" i="1" s="1"/>
  <c r="S490" i="1" s="1"/>
  <c r="Y490" i="1"/>
  <c r="AL490" i="1"/>
  <c r="AK490" i="1" s="1"/>
  <c r="V492" i="1"/>
  <c r="W492" i="1"/>
  <c r="X492" i="1" s="1"/>
  <c r="S492" i="1" s="1"/>
  <c r="Y492" i="1"/>
  <c r="AL492" i="1"/>
  <c r="AK492" i="1" s="1"/>
  <c r="V468" i="1"/>
  <c r="W468" i="1"/>
  <c r="X468" i="1" s="1"/>
  <c r="S468" i="1" s="1"/>
  <c r="Y468" i="1"/>
  <c r="AL468" i="1"/>
  <c r="AK468" i="1" s="1"/>
  <c r="V469" i="1"/>
  <c r="W469" i="1"/>
  <c r="X469" i="1" s="1"/>
  <c r="S469" i="1" s="1"/>
  <c r="Y469" i="1"/>
  <c r="AL469" i="1"/>
  <c r="AK469" i="1" s="1"/>
  <c r="V465" i="1"/>
  <c r="W465" i="1"/>
  <c r="X465" i="1" s="1"/>
  <c r="S465" i="1" s="1"/>
  <c r="Y465" i="1"/>
  <c r="AL465" i="1"/>
  <c r="AK465" i="1" s="1"/>
  <c r="V479" i="1"/>
  <c r="W479" i="1"/>
  <c r="X479" i="1" s="1"/>
  <c r="S479" i="1" s="1"/>
  <c r="Y479" i="1"/>
  <c r="AL479" i="1"/>
  <c r="AK479" i="1" s="1"/>
  <c r="V484" i="1"/>
  <c r="W484" i="1"/>
  <c r="X484" i="1" s="1"/>
  <c r="S484" i="1" s="1"/>
  <c r="Y484" i="1"/>
  <c r="AL484" i="1"/>
  <c r="AK484" i="1" s="1"/>
  <c r="V480" i="1"/>
  <c r="W480" i="1"/>
  <c r="X480" i="1" s="1"/>
  <c r="S480" i="1" s="1"/>
  <c r="Y480" i="1"/>
  <c r="AL480" i="1"/>
  <c r="AK480" i="1" s="1"/>
  <c r="V473" i="1"/>
  <c r="W473" i="1"/>
  <c r="X473" i="1" s="1"/>
  <c r="S473" i="1" s="1"/>
  <c r="U473" i="1" s="1"/>
  <c r="Y473" i="1"/>
  <c r="AL473" i="1"/>
  <c r="AK473" i="1" s="1"/>
  <c r="V485" i="1"/>
  <c r="W485" i="1"/>
  <c r="X485" i="1" s="1"/>
  <c r="S485" i="1" s="1"/>
  <c r="Y485" i="1"/>
  <c r="AL485" i="1"/>
  <c r="AK485" i="1" s="1"/>
  <c r="V478" i="1"/>
  <c r="W478" i="1"/>
  <c r="X478" i="1" s="1"/>
  <c r="S478" i="1" s="1"/>
  <c r="U478" i="1" s="1"/>
  <c r="Y478" i="1"/>
  <c r="AL478" i="1"/>
  <c r="AK478" i="1" s="1"/>
  <c r="V486" i="1"/>
  <c r="W486" i="1"/>
  <c r="X486" i="1" s="1"/>
  <c r="S486" i="1" s="1"/>
  <c r="Y486" i="1"/>
  <c r="AL486" i="1"/>
  <c r="AK486" i="1" s="1"/>
  <c r="AA441" i="1"/>
  <c r="AA433" i="1"/>
  <c r="AA435" i="1"/>
  <c r="AA445" i="1"/>
  <c r="AA450" i="1"/>
  <c r="AA444" i="1"/>
  <c r="AA438" i="1"/>
  <c r="AA440" i="1"/>
  <c r="AA451" i="1"/>
  <c r="AA442" i="1"/>
  <c r="AA434" i="1"/>
  <c r="AA436" i="1"/>
  <c r="AA437" i="1"/>
  <c r="AA439" i="1"/>
  <c r="AA449" i="1"/>
  <c r="AA447" i="1"/>
  <c r="AA446" i="1"/>
  <c r="AA454" i="1"/>
  <c r="AA457" i="1"/>
  <c r="AA463" i="1"/>
  <c r="AA459" i="1"/>
  <c r="AA458" i="1"/>
  <c r="AA455" i="1"/>
  <c r="AA452" i="1"/>
  <c r="AA464" i="1"/>
  <c r="AA456" i="1"/>
  <c r="AA461" i="1"/>
  <c r="AA453" i="1"/>
  <c r="AA462" i="1"/>
  <c r="AA487" i="1"/>
  <c r="AA483" i="1"/>
  <c r="AA488" i="1"/>
  <c r="AA471" i="1"/>
  <c r="V441" i="1"/>
  <c r="W441" i="1"/>
  <c r="X441" i="1" s="1"/>
  <c r="S441" i="1" s="1"/>
  <c r="Y441" i="1"/>
  <c r="AL441" i="1"/>
  <c r="AK441" i="1" s="1"/>
  <c r="V433" i="1"/>
  <c r="W433" i="1"/>
  <c r="X433" i="1" s="1"/>
  <c r="S433" i="1" s="1"/>
  <c r="Y433" i="1"/>
  <c r="AL433" i="1"/>
  <c r="AK433" i="1" s="1"/>
  <c r="V435" i="1"/>
  <c r="W435" i="1"/>
  <c r="X435" i="1" s="1"/>
  <c r="S435" i="1" s="1"/>
  <c r="Y435" i="1"/>
  <c r="AL435" i="1"/>
  <c r="AK435" i="1" s="1"/>
  <c r="V445" i="1"/>
  <c r="W445" i="1"/>
  <c r="X445" i="1" s="1"/>
  <c r="S445" i="1" s="1"/>
  <c r="U445" i="1" s="1"/>
  <c r="Y445" i="1"/>
  <c r="AL445" i="1"/>
  <c r="AK445" i="1" s="1"/>
  <c r="V450" i="1"/>
  <c r="W450" i="1"/>
  <c r="X450" i="1" s="1"/>
  <c r="S450" i="1" s="1"/>
  <c r="U450" i="1" s="1"/>
  <c r="Y450" i="1"/>
  <c r="AL450" i="1"/>
  <c r="AK450" i="1" s="1"/>
  <c r="V444" i="1"/>
  <c r="W444" i="1"/>
  <c r="X444" i="1" s="1"/>
  <c r="S444" i="1" s="1"/>
  <c r="Y444" i="1"/>
  <c r="AL444" i="1"/>
  <c r="AK444" i="1" s="1"/>
  <c r="V438" i="1"/>
  <c r="W438" i="1"/>
  <c r="X438" i="1" s="1"/>
  <c r="S438" i="1" s="1"/>
  <c r="Y438" i="1"/>
  <c r="AL438" i="1"/>
  <c r="AK438" i="1" s="1"/>
  <c r="V440" i="1"/>
  <c r="W440" i="1"/>
  <c r="X440" i="1" s="1"/>
  <c r="S440" i="1" s="1"/>
  <c r="Y440" i="1"/>
  <c r="AL440" i="1"/>
  <c r="AK440" i="1" s="1"/>
  <c r="V451" i="1"/>
  <c r="W451" i="1"/>
  <c r="X451" i="1" s="1"/>
  <c r="S451" i="1" s="1"/>
  <c r="Y451" i="1"/>
  <c r="AL451" i="1"/>
  <c r="AK451" i="1" s="1"/>
  <c r="V442" i="1"/>
  <c r="W442" i="1"/>
  <c r="X442" i="1" s="1"/>
  <c r="S442" i="1" s="1"/>
  <c r="Y442" i="1"/>
  <c r="AL442" i="1"/>
  <c r="AK442" i="1" s="1"/>
  <c r="V434" i="1"/>
  <c r="W434" i="1"/>
  <c r="X434" i="1" s="1"/>
  <c r="S434" i="1" s="1"/>
  <c r="Y434" i="1"/>
  <c r="AL434" i="1"/>
  <c r="AK434" i="1" s="1"/>
  <c r="V436" i="1"/>
  <c r="W436" i="1"/>
  <c r="X436" i="1" s="1"/>
  <c r="S436" i="1" s="1"/>
  <c r="U436" i="1" s="1"/>
  <c r="Y436" i="1"/>
  <c r="AL436" i="1"/>
  <c r="AK436" i="1" s="1"/>
  <c r="V437" i="1"/>
  <c r="W437" i="1"/>
  <c r="X437" i="1" s="1"/>
  <c r="S437" i="1" s="1"/>
  <c r="U437" i="1" s="1"/>
  <c r="Y437" i="1"/>
  <c r="AL437" i="1"/>
  <c r="AK437" i="1" s="1"/>
  <c r="V439" i="1"/>
  <c r="W439" i="1"/>
  <c r="X439" i="1" s="1"/>
  <c r="S439" i="1" s="1"/>
  <c r="U439" i="1" s="1"/>
  <c r="Y439" i="1"/>
  <c r="AL439" i="1"/>
  <c r="AK439" i="1" s="1"/>
  <c r="V449" i="1"/>
  <c r="W449" i="1"/>
  <c r="X449" i="1" s="1"/>
  <c r="S449" i="1" s="1"/>
  <c r="U449" i="1" s="1"/>
  <c r="Y449" i="1"/>
  <c r="AL449" i="1"/>
  <c r="AK449" i="1" s="1"/>
  <c r="V447" i="1"/>
  <c r="W447" i="1"/>
  <c r="X447" i="1" s="1"/>
  <c r="S447" i="1" s="1"/>
  <c r="Y447" i="1"/>
  <c r="AL447" i="1"/>
  <c r="AK447" i="1" s="1"/>
  <c r="V446" i="1"/>
  <c r="W446" i="1"/>
  <c r="X446" i="1" s="1"/>
  <c r="S446" i="1" s="1"/>
  <c r="Y446" i="1"/>
  <c r="AL446" i="1"/>
  <c r="AK446" i="1" s="1"/>
  <c r="V454" i="1"/>
  <c r="W454" i="1"/>
  <c r="X454" i="1" s="1"/>
  <c r="S454" i="1" s="1"/>
  <c r="Y454" i="1"/>
  <c r="AL454" i="1"/>
  <c r="AK454" i="1" s="1"/>
  <c r="V457" i="1"/>
  <c r="W457" i="1"/>
  <c r="X457" i="1" s="1"/>
  <c r="S457" i="1" s="1"/>
  <c r="Y457" i="1"/>
  <c r="AL457" i="1"/>
  <c r="AK457" i="1" s="1"/>
  <c r="V463" i="1"/>
  <c r="W463" i="1"/>
  <c r="X463" i="1" s="1"/>
  <c r="S463" i="1" s="1"/>
  <c r="U463" i="1" s="1"/>
  <c r="Y463" i="1"/>
  <c r="AL463" i="1"/>
  <c r="AK463" i="1" s="1"/>
  <c r="V459" i="1"/>
  <c r="W459" i="1"/>
  <c r="X459" i="1" s="1"/>
  <c r="S459" i="1" s="1"/>
  <c r="U459" i="1" s="1"/>
  <c r="Y459" i="1"/>
  <c r="AL459" i="1"/>
  <c r="AK459" i="1" s="1"/>
  <c r="V458" i="1"/>
  <c r="W458" i="1"/>
  <c r="X458" i="1" s="1"/>
  <c r="S458" i="1" s="1"/>
  <c r="U458" i="1" s="1"/>
  <c r="Y458" i="1"/>
  <c r="AL458" i="1"/>
  <c r="AK458" i="1" s="1"/>
  <c r="V455" i="1"/>
  <c r="W455" i="1"/>
  <c r="X455" i="1" s="1"/>
  <c r="S455" i="1" s="1"/>
  <c r="U455" i="1" s="1"/>
  <c r="Y455" i="1"/>
  <c r="AL455" i="1"/>
  <c r="AK455" i="1" s="1"/>
  <c r="V452" i="1"/>
  <c r="W452" i="1"/>
  <c r="X452" i="1" s="1"/>
  <c r="S452" i="1" s="1"/>
  <c r="U452" i="1" s="1"/>
  <c r="Y452" i="1"/>
  <c r="AL452" i="1"/>
  <c r="AK452" i="1" s="1"/>
  <c r="V464" i="1"/>
  <c r="W464" i="1"/>
  <c r="X464" i="1" s="1"/>
  <c r="S464" i="1" s="1"/>
  <c r="Y464" i="1"/>
  <c r="AL464" i="1"/>
  <c r="AK464" i="1" s="1"/>
  <c r="V456" i="1"/>
  <c r="W456" i="1"/>
  <c r="X456" i="1" s="1"/>
  <c r="S456" i="1" s="1"/>
  <c r="Y456" i="1"/>
  <c r="AL456" i="1"/>
  <c r="AK456" i="1" s="1"/>
  <c r="V461" i="1"/>
  <c r="W461" i="1"/>
  <c r="X461" i="1" s="1"/>
  <c r="S461" i="1" s="1"/>
  <c r="Y461" i="1"/>
  <c r="AL461" i="1"/>
  <c r="AK461" i="1" s="1"/>
  <c r="V453" i="1"/>
  <c r="W453" i="1"/>
  <c r="X453" i="1" s="1"/>
  <c r="S453" i="1" s="1"/>
  <c r="U453" i="1" s="1"/>
  <c r="Y453" i="1"/>
  <c r="AL453" i="1"/>
  <c r="AK453" i="1" s="1"/>
  <c r="V462" i="1"/>
  <c r="W462" i="1"/>
  <c r="X462" i="1" s="1"/>
  <c r="S462" i="1" s="1"/>
  <c r="U462" i="1" s="1"/>
  <c r="Y462" i="1"/>
  <c r="AL462" i="1"/>
  <c r="AK462" i="1" s="1"/>
  <c r="V487" i="1"/>
  <c r="W487" i="1"/>
  <c r="X487" i="1" s="1"/>
  <c r="S487" i="1" s="1"/>
  <c r="U487" i="1" s="1"/>
  <c r="Y487" i="1"/>
  <c r="AL487" i="1"/>
  <c r="AK487" i="1" s="1"/>
  <c r="V483" i="1"/>
  <c r="W483" i="1"/>
  <c r="X483" i="1" s="1"/>
  <c r="S483" i="1" s="1"/>
  <c r="Y483" i="1"/>
  <c r="AL483" i="1"/>
  <c r="AK483" i="1" s="1"/>
  <c r="V488" i="1"/>
  <c r="W488" i="1"/>
  <c r="X488" i="1" s="1"/>
  <c r="S488" i="1" s="1"/>
  <c r="Y488" i="1"/>
  <c r="AL488" i="1"/>
  <c r="AK488" i="1" s="1"/>
  <c r="V471" i="1"/>
  <c r="W471" i="1"/>
  <c r="X471" i="1" s="1"/>
  <c r="S471" i="1" s="1"/>
  <c r="Y471" i="1"/>
  <c r="AL471" i="1"/>
  <c r="AK471" i="1" s="1"/>
  <c r="AA386" i="1"/>
  <c r="AA387" i="1"/>
  <c r="AA403" i="1"/>
  <c r="AA382" i="1"/>
  <c r="AA391" i="1"/>
  <c r="AA396" i="1"/>
  <c r="AA405" i="1"/>
  <c r="AA388" i="1"/>
  <c r="AA383" i="1"/>
  <c r="AA397" i="1"/>
  <c r="AA401" i="1"/>
  <c r="AA394" i="1"/>
  <c r="AA407" i="1"/>
  <c r="AA408" i="1"/>
  <c r="AA406" i="1"/>
  <c r="AA429" i="1"/>
  <c r="AA410" i="1"/>
  <c r="AA420" i="1"/>
  <c r="AA423" i="1"/>
  <c r="AA430" i="1"/>
  <c r="AA415" i="1"/>
  <c r="AA418" i="1"/>
  <c r="AA419" i="1"/>
  <c r="AA428" i="1"/>
  <c r="AA431" i="1"/>
  <c r="AA414" i="1"/>
  <c r="AA411" i="1"/>
  <c r="AA424" i="1"/>
  <c r="AA426" i="1"/>
  <c r="AA427" i="1"/>
  <c r="AA432" i="1"/>
  <c r="AA409" i="1"/>
  <c r="AA413" i="1"/>
  <c r="AA412" i="1"/>
  <c r="AA416" i="1"/>
  <c r="AA425" i="1"/>
  <c r="AA448" i="1"/>
  <c r="AA460" i="1"/>
  <c r="V423" i="1"/>
  <c r="W423" i="1"/>
  <c r="X423" i="1" s="1"/>
  <c r="S423" i="1" s="1"/>
  <c r="Y423" i="1"/>
  <c r="AL423" i="1"/>
  <c r="AK423" i="1" s="1"/>
  <c r="V430" i="1"/>
  <c r="W430" i="1"/>
  <c r="X430" i="1" s="1"/>
  <c r="S430" i="1" s="1"/>
  <c r="Y430" i="1"/>
  <c r="AL430" i="1"/>
  <c r="AK430" i="1" s="1"/>
  <c r="V415" i="1"/>
  <c r="W415" i="1"/>
  <c r="X415" i="1" s="1"/>
  <c r="S415" i="1" s="1"/>
  <c r="Y415" i="1"/>
  <c r="AL415" i="1"/>
  <c r="AK415" i="1" s="1"/>
  <c r="V418" i="1"/>
  <c r="W418" i="1"/>
  <c r="X418" i="1" s="1"/>
  <c r="S418" i="1" s="1"/>
  <c r="Y418" i="1"/>
  <c r="AL418" i="1"/>
  <c r="AK418" i="1" s="1"/>
  <c r="V428" i="1"/>
  <c r="W428" i="1"/>
  <c r="X428" i="1" s="1"/>
  <c r="S428" i="1" s="1"/>
  <c r="U428" i="1" s="1"/>
  <c r="Y428" i="1"/>
  <c r="AL428" i="1"/>
  <c r="AK428" i="1" s="1"/>
  <c r="V431" i="1"/>
  <c r="W431" i="1"/>
  <c r="X431" i="1" s="1"/>
  <c r="S431" i="1" s="1"/>
  <c r="U431" i="1" s="1"/>
  <c r="Y431" i="1"/>
  <c r="AL431" i="1"/>
  <c r="AK431" i="1" s="1"/>
  <c r="V414" i="1"/>
  <c r="W414" i="1"/>
  <c r="X414" i="1" s="1"/>
  <c r="S414" i="1" s="1"/>
  <c r="Y414" i="1"/>
  <c r="AL414" i="1"/>
  <c r="AK414" i="1" s="1"/>
  <c r="V411" i="1"/>
  <c r="W411" i="1"/>
  <c r="X411" i="1" s="1"/>
  <c r="S411" i="1" s="1"/>
  <c r="Y411" i="1"/>
  <c r="AL411" i="1"/>
  <c r="AK411" i="1" s="1"/>
  <c r="V424" i="1"/>
  <c r="W424" i="1"/>
  <c r="X424" i="1" s="1"/>
  <c r="S424" i="1" s="1"/>
  <c r="Y424" i="1"/>
  <c r="AL424" i="1"/>
  <c r="AK424" i="1" s="1"/>
  <c r="V426" i="1"/>
  <c r="W426" i="1"/>
  <c r="X426" i="1" s="1"/>
  <c r="S426" i="1" s="1"/>
  <c r="Y426" i="1"/>
  <c r="AL426" i="1"/>
  <c r="AK426" i="1" s="1"/>
  <c r="V427" i="1"/>
  <c r="W427" i="1"/>
  <c r="X427" i="1" s="1"/>
  <c r="S427" i="1" s="1"/>
  <c r="Y427" i="1"/>
  <c r="AL427" i="1"/>
  <c r="AK427" i="1" s="1"/>
  <c r="V432" i="1"/>
  <c r="W432" i="1"/>
  <c r="X432" i="1" s="1"/>
  <c r="S432" i="1" s="1"/>
  <c r="U432" i="1" s="1"/>
  <c r="Y432" i="1"/>
  <c r="AL432" i="1"/>
  <c r="AK432" i="1" s="1"/>
  <c r="V409" i="1"/>
  <c r="W409" i="1"/>
  <c r="X409" i="1" s="1"/>
  <c r="S409" i="1" s="1"/>
  <c r="U409" i="1" s="1"/>
  <c r="Y409" i="1"/>
  <c r="AL409" i="1"/>
  <c r="AK409" i="1" s="1"/>
  <c r="V413" i="1"/>
  <c r="W413" i="1"/>
  <c r="X413" i="1" s="1"/>
  <c r="S413" i="1" s="1"/>
  <c r="U413" i="1" s="1"/>
  <c r="Y413" i="1"/>
  <c r="AL413" i="1"/>
  <c r="AK413" i="1" s="1"/>
  <c r="V412" i="1"/>
  <c r="W412" i="1"/>
  <c r="X412" i="1" s="1"/>
  <c r="S412" i="1" s="1"/>
  <c r="Y412" i="1"/>
  <c r="AL412" i="1"/>
  <c r="AK412" i="1" s="1"/>
  <c r="V416" i="1"/>
  <c r="W416" i="1"/>
  <c r="X416" i="1" s="1"/>
  <c r="S416" i="1" s="1"/>
  <c r="Y416" i="1"/>
  <c r="AL416" i="1"/>
  <c r="AK416" i="1" s="1"/>
  <c r="V425" i="1"/>
  <c r="W425" i="1"/>
  <c r="X425" i="1" s="1"/>
  <c r="S425" i="1" s="1"/>
  <c r="Y425" i="1"/>
  <c r="AL425" i="1"/>
  <c r="AK425" i="1" s="1"/>
  <c r="V448" i="1"/>
  <c r="W448" i="1"/>
  <c r="X448" i="1" s="1"/>
  <c r="S448" i="1" s="1"/>
  <c r="Y448" i="1"/>
  <c r="AL448" i="1"/>
  <c r="AK448" i="1" s="1"/>
  <c r="V460" i="1"/>
  <c r="W460" i="1"/>
  <c r="X460" i="1" s="1"/>
  <c r="S460" i="1" s="1"/>
  <c r="Y460" i="1"/>
  <c r="AL460" i="1"/>
  <c r="AK460" i="1" s="1"/>
  <c r="V386" i="1"/>
  <c r="W386" i="1"/>
  <c r="X386" i="1" s="1"/>
  <c r="S386" i="1" s="1"/>
  <c r="U386" i="1" s="1"/>
  <c r="Y386" i="1"/>
  <c r="AL386" i="1"/>
  <c r="AK386" i="1" s="1"/>
  <c r="V387" i="1"/>
  <c r="W387" i="1"/>
  <c r="X387" i="1" s="1"/>
  <c r="S387" i="1" s="1"/>
  <c r="U387" i="1" s="1"/>
  <c r="Y387" i="1"/>
  <c r="AL387" i="1"/>
  <c r="AK387" i="1" s="1"/>
  <c r="V403" i="1"/>
  <c r="W403" i="1"/>
  <c r="X403" i="1" s="1"/>
  <c r="S403" i="1" s="1"/>
  <c r="U403" i="1" s="1"/>
  <c r="Y403" i="1"/>
  <c r="AL403" i="1"/>
  <c r="AK403" i="1" s="1"/>
  <c r="V382" i="1"/>
  <c r="W382" i="1"/>
  <c r="X382" i="1" s="1"/>
  <c r="S382" i="1" s="1"/>
  <c r="Y382" i="1"/>
  <c r="AL382" i="1"/>
  <c r="AK382" i="1" s="1"/>
  <c r="V391" i="1"/>
  <c r="W391" i="1"/>
  <c r="X391" i="1" s="1"/>
  <c r="S391" i="1" s="1"/>
  <c r="Y391" i="1"/>
  <c r="AL391" i="1"/>
  <c r="AK391" i="1" s="1"/>
  <c r="V396" i="1"/>
  <c r="W396" i="1"/>
  <c r="X396" i="1" s="1"/>
  <c r="S396" i="1" s="1"/>
  <c r="Y396" i="1"/>
  <c r="AL396" i="1"/>
  <c r="AK396" i="1" s="1"/>
  <c r="V405" i="1"/>
  <c r="W405" i="1"/>
  <c r="X405" i="1" s="1"/>
  <c r="S405" i="1" s="1"/>
  <c r="Y405" i="1"/>
  <c r="AL405" i="1"/>
  <c r="AK405" i="1" s="1"/>
  <c r="V388" i="1"/>
  <c r="W388" i="1"/>
  <c r="X388" i="1" s="1"/>
  <c r="S388" i="1" s="1"/>
  <c r="Y388" i="1"/>
  <c r="AL388" i="1"/>
  <c r="AK388" i="1" s="1"/>
  <c r="V383" i="1"/>
  <c r="W383" i="1"/>
  <c r="X383" i="1" s="1"/>
  <c r="S383" i="1" s="1"/>
  <c r="U383" i="1" s="1"/>
  <c r="Y383" i="1"/>
  <c r="AL383" i="1"/>
  <c r="AK383" i="1" s="1"/>
  <c r="V397" i="1"/>
  <c r="W397" i="1"/>
  <c r="X397" i="1" s="1"/>
  <c r="S397" i="1" s="1"/>
  <c r="U397" i="1" s="1"/>
  <c r="Y397" i="1"/>
  <c r="AL397" i="1"/>
  <c r="AK397" i="1" s="1"/>
  <c r="V401" i="1"/>
  <c r="W401" i="1"/>
  <c r="X401" i="1" s="1"/>
  <c r="S401" i="1" s="1"/>
  <c r="U401" i="1" s="1"/>
  <c r="Y401" i="1"/>
  <c r="AL401" i="1"/>
  <c r="AK401" i="1" s="1"/>
  <c r="V394" i="1"/>
  <c r="W394" i="1"/>
  <c r="X394" i="1" s="1"/>
  <c r="S394" i="1" s="1"/>
  <c r="Y394" i="1"/>
  <c r="AL394" i="1"/>
  <c r="AK394" i="1" s="1"/>
  <c r="V407" i="1"/>
  <c r="W407" i="1"/>
  <c r="X407" i="1" s="1"/>
  <c r="S407" i="1" s="1"/>
  <c r="Y407" i="1"/>
  <c r="AL407" i="1"/>
  <c r="AK407" i="1" s="1"/>
  <c r="V408" i="1"/>
  <c r="W408" i="1"/>
  <c r="X408" i="1" s="1"/>
  <c r="S408" i="1" s="1"/>
  <c r="Y408" i="1"/>
  <c r="AL408" i="1"/>
  <c r="AK408" i="1" s="1"/>
  <c r="V406" i="1"/>
  <c r="W406" i="1"/>
  <c r="X406" i="1" s="1"/>
  <c r="S406" i="1" s="1"/>
  <c r="Y406" i="1"/>
  <c r="AL406" i="1"/>
  <c r="AK406" i="1" s="1"/>
  <c r="V429" i="1"/>
  <c r="W429" i="1"/>
  <c r="X429" i="1" s="1"/>
  <c r="S429" i="1" s="1"/>
  <c r="U429" i="1" s="1"/>
  <c r="Y429" i="1"/>
  <c r="AL429" i="1"/>
  <c r="AK429" i="1" s="1"/>
  <c r="V410" i="1"/>
  <c r="W410" i="1"/>
  <c r="X410" i="1" s="1"/>
  <c r="S410" i="1" s="1"/>
  <c r="U410" i="1" s="1"/>
  <c r="Y410" i="1"/>
  <c r="AL410" i="1"/>
  <c r="AK410" i="1" s="1"/>
  <c r="V420" i="1"/>
  <c r="W420" i="1"/>
  <c r="X420" i="1" s="1"/>
  <c r="S420" i="1" s="1"/>
  <c r="U420" i="1" s="1"/>
  <c r="Y420" i="1"/>
  <c r="AL420" i="1"/>
  <c r="AK420" i="1" s="1"/>
  <c r="V419" i="1"/>
  <c r="W419" i="1"/>
  <c r="X419" i="1" s="1"/>
  <c r="S419" i="1" s="1"/>
  <c r="Y419" i="1"/>
  <c r="AL419" i="1"/>
  <c r="AK419" i="1" s="1"/>
  <c r="U346" i="1" l="1"/>
  <c r="Z346" i="1"/>
  <c r="U344" i="1"/>
  <c r="Z344" i="1"/>
  <c r="U204" i="1"/>
  <c r="Z204" i="1"/>
  <c r="U443" i="1"/>
  <c r="Z443" i="1"/>
  <c r="Z422" i="1"/>
  <c r="U422" i="1"/>
  <c r="Z421" i="1"/>
  <c r="U421" i="1"/>
  <c r="U417" i="1"/>
  <c r="Z417" i="1"/>
  <c r="U400" i="1"/>
  <c r="Z400" i="1"/>
  <c r="Z301" i="1"/>
  <c r="U301" i="1"/>
  <c r="U258" i="1"/>
  <c r="Z258" i="1"/>
  <c r="Z228" i="1"/>
  <c r="U228" i="1"/>
  <c r="Z491" i="1"/>
  <c r="Z470" i="1"/>
  <c r="Z474" i="1"/>
  <c r="Z488" i="1"/>
  <c r="Z456" i="1"/>
  <c r="Z485" i="1"/>
  <c r="Z480" i="1"/>
  <c r="Z479" i="1"/>
  <c r="Z492" i="1"/>
  <c r="Z468" i="1"/>
  <c r="Z467" i="1"/>
  <c r="Z471" i="1"/>
  <c r="Z472" i="1"/>
  <c r="Z482" i="1"/>
  <c r="Z478" i="1"/>
  <c r="AM478" i="1" s="1"/>
  <c r="Z473" i="1"/>
  <c r="AM473" i="1" s="1"/>
  <c r="Z490" i="1"/>
  <c r="Z475" i="1"/>
  <c r="AM475" i="1" s="1"/>
  <c r="Z489" i="1"/>
  <c r="AM489" i="1" s="1"/>
  <c r="Z466" i="1"/>
  <c r="U466" i="1"/>
  <c r="Z477" i="1"/>
  <c r="U477" i="1"/>
  <c r="Z469" i="1"/>
  <c r="U469" i="1"/>
  <c r="Z481" i="1"/>
  <c r="U481" i="1"/>
  <c r="Z484" i="1"/>
  <c r="U484" i="1"/>
  <c r="Z465" i="1"/>
  <c r="U465" i="1"/>
  <c r="Z476" i="1"/>
  <c r="U476" i="1"/>
  <c r="U486" i="1"/>
  <c r="AM486" i="1" s="1"/>
  <c r="U468" i="1"/>
  <c r="U491" i="1"/>
  <c r="U485" i="1"/>
  <c r="U492" i="1"/>
  <c r="U490" i="1"/>
  <c r="U474" i="1"/>
  <c r="Z483" i="1"/>
  <c r="Z461" i="1"/>
  <c r="Z464" i="1"/>
  <c r="U480" i="1"/>
  <c r="U482" i="1"/>
  <c r="U479" i="1"/>
  <c r="U467" i="1"/>
  <c r="U472" i="1"/>
  <c r="U470" i="1"/>
  <c r="Z435" i="1"/>
  <c r="Z457" i="1"/>
  <c r="Z451" i="1"/>
  <c r="Z433" i="1"/>
  <c r="U433" i="1"/>
  <c r="Z445" i="1"/>
  <c r="AM445" i="1" s="1"/>
  <c r="U447" i="1"/>
  <c r="Z447" i="1"/>
  <c r="U461" i="1"/>
  <c r="U457" i="1"/>
  <c r="Z436" i="1"/>
  <c r="AM436" i="1" s="1"/>
  <c r="Z454" i="1"/>
  <c r="Z434" i="1"/>
  <c r="U434" i="1"/>
  <c r="U435" i="1"/>
  <c r="U438" i="1"/>
  <c r="Z438" i="1"/>
  <c r="Z442" i="1"/>
  <c r="U442" i="1"/>
  <c r="U440" i="1"/>
  <c r="Z440" i="1"/>
  <c r="Z446" i="1"/>
  <c r="U446" i="1"/>
  <c r="U444" i="1"/>
  <c r="Z444" i="1"/>
  <c r="Z441" i="1"/>
  <c r="U441" i="1"/>
  <c r="U471" i="1"/>
  <c r="Z487" i="1"/>
  <c r="AM487" i="1" s="1"/>
  <c r="Z452" i="1"/>
  <c r="AM452" i="1" s="1"/>
  <c r="U488" i="1"/>
  <c r="U456" i="1"/>
  <c r="U454" i="1"/>
  <c r="Z455" i="1"/>
  <c r="AM455" i="1" s="1"/>
  <c r="Z449" i="1"/>
  <c r="AM449" i="1" s="1"/>
  <c r="U483" i="1"/>
  <c r="U464" i="1"/>
  <c r="U451" i="1"/>
  <c r="Z458" i="1"/>
  <c r="AM458" i="1" s="1"/>
  <c r="Z439" i="1"/>
  <c r="AM439" i="1" s="1"/>
  <c r="Z462" i="1"/>
  <c r="AM462" i="1" s="1"/>
  <c r="Z459" i="1"/>
  <c r="AM459" i="1" s="1"/>
  <c r="Z437" i="1"/>
  <c r="AM437" i="1" s="1"/>
  <c r="Z450" i="1"/>
  <c r="AM450" i="1" s="1"/>
  <c r="Z453" i="1"/>
  <c r="AM453" i="1" s="1"/>
  <c r="Z463" i="1"/>
  <c r="AM463" i="1" s="1"/>
  <c r="Z419" i="1"/>
  <c r="Z406" i="1"/>
  <c r="Z407" i="1"/>
  <c r="Z394" i="1"/>
  <c r="Z388" i="1"/>
  <c r="Z396" i="1"/>
  <c r="Z382" i="1"/>
  <c r="Z448" i="1"/>
  <c r="Z416" i="1"/>
  <c r="Z408" i="1"/>
  <c r="Z405" i="1"/>
  <c r="Z391" i="1"/>
  <c r="Z460" i="1"/>
  <c r="Z425" i="1"/>
  <c r="Z412" i="1"/>
  <c r="Z427" i="1"/>
  <c r="Z414" i="1"/>
  <c r="Z415" i="1"/>
  <c r="Z423" i="1"/>
  <c r="Z424" i="1"/>
  <c r="Z418" i="1"/>
  <c r="U425" i="1"/>
  <c r="Z426" i="1"/>
  <c r="Z411" i="1"/>
  <c r="U424" i="1"/>
  <c r="U418" i="1"/>
  <c r="Z428" i="1"/>
  <c r="AM428" i="1" s="1"/>
  <c r="Z430" i="1"/>
  <c r="U430" i="1"/>
  <c r="U460" i="1"/>
  <c r="U427" i="1"/>
  <c r="U419" i="1"/>
  <c r="U406" i="1"/>
  <c r="U388" i="1"/>
  <c r="Z413" i="1"/>
  <c r="AM413" i="1" s="1"/>
  <c r="Z431" i="1"/>
  <c r="AM431" i="1" s="1"/>
  <c r="Z420" i="1"/>
  <c r="AM420" i="1" s="1"/>
  <c r="Z401" i="1"/>
  <c r="AM401" i="1" s="1"/>
  <c r="Z403" i="1"/>
  <c r="AM403" i="1" s="1"/>
  <c r="U448" i="1"/>
  <c r="U426" i="1"/>
  <c r="U408" i="1"/>
  <c r="U405" i="1"/>
  <c r="Z409" i="1"/>
  <c r="AM409" i="1" s="1"/>
  <c r="Z410" i="1"/>
  <c r="AM410" i="1" s="1"/>
  <c r="Z397" i="1"/>
  <c r="AM397" i="1" s="1"/>
  <c r="Z387" i="1"/>
  <c r="AM387" i="1" s="1"/>
  <c r="U415" i="1"/>
  <c r="U407" i="1"/>
  <c r="U396" i="1"/>
  <c r="Z432" i="1"/>
  <c r="AM432" i="1" s="1"/>
  <c r="Z429" i="1"/>
  <c r="AM429" i="1" s="1"/>
  <c r="Z383" i="1"/>
  <c r="AM383" i="1" s="1"/>
  <c r="Z386" i="1"/>
  <c r="AM386" i="1" s="1"/>
  <c r="U416" i="1"/>
  <c r="U411" i="1"/>
  <c r="U391" i="1"/>
  <c r="U412" i="1"/>
  <c r="U414" i="1"/>
  <c r="U423" i="1"/>
  <c r="U394" i="1"/>
  <c r="U382" i="1"/>
  <c r="AM346" i="1" l="1"/>
  <c r="AM344" i="1"/>
  <c r="AM204" i="1"/>
  <c r="AM443" i="1"/>
  <c r="AM421" i="1"/>
  <c r="AM417" i="1"/>
  <c r="AM422" i="1"/>
  <c r="AM400" i="1"/>
  <c r="AM301" i="1"/>
  <c r="AM491" i="1"/>
  <c r="AM488" i="1"/>
  <c r="AM258" i="1"/>
  <c r="AM456" i="1"/>
  <c r="AM474" i="1"/>
  <c r="AM228" i="1"/>
  <c r="AM470" i="1"/>
  <c r="AM468" i="1"/>
  <c r="AM472" i="1"/>
  <c r="AM490" i="1"/>
  <c r="AM482" i="1"/>
  <c r="AM485" i="1"/>
  <c r="AM476" i="1"/>
  <c r="AM471" i="1"/>
  <c r="AM466" i="1"/>
  <c r="AM467" i="1"/>
  <c r="AM479" i="1"/>
  <c r="AM492" i="1"/>
  <c r="AM480" i="1"/>
  <c r="AM484" i="1"/>
  <c r="AM465" i="1"/>
  <c r="AM481" i="1"/>
  <c r="AM469" i="1"/>
  <c r="AM477" i="1"/>
  <c r="AM464" i="1"/>
  <c r="AM435" i="1"/>
  <c r="AM461" i="1"/>
  <c r="AM483" i="1"/>
  <c r="AM382" i="1"/>
  <c r="AM433" i="1"/>
  <c r="AM457" i="1"/>
  <c r="AM447" i="1"/>
  <c r="AM446" i="1"/>
  <c r="AM434" i="1"/>
  <c r="AM441" i="1"/>
  <c r="AM442" i="1"/>
  <c r="AM451" i="1"/>
  <c r="AM454" i="1"/>
  <c r="AM444" i="1"/>
  <c r="AM438" i="1"/>
  <c r="AM440" i="1"/>
  <c r="AM412" i="1"/>
  <c r="AM414" i="1"/>
  <c r="AM408" i="1"/>
  <c r="AM388" i="1"/>
  <c r="AM416" i="1"/>
  <c r="AM407" i="1"/>
  <c r="AM406" i="1"/>
  <c r="AM394" i="1"/>
  <c r="AM448" i="1"/>
  <c r="AM419" i="1"/>
  <c r="AM423" i="1"/>
  <c r="AM425" i="1"/>
  <c r="AM396" i="1"/>
  <c r="AM427" i="1"/>
  <c r="AM405" i="1"/>
  <c r="AM460" i="1"/>
  <c r="AM391" i="1"/>
  <c r="AM415" i="1"/>
  <c r="AM424" i="1"/>
  <c r="AM411" i="1"/>
  <c r="AM430" i="1"/>
  <c r="AM426" i="1"/>
  <c r="AM418" i="1"/>
  <c r="X15" i="8"/>
  <c r="X16" i="8"/>
  <c r="X17" i="8"/>
  <c r="X19" i="8"/>
  <c r="X20" i="8"/>
  <c r="AC7" i="8"/>
  <c r="AC8" i="8" s="1"/>
  <c r="AC9" i="8" s="1"/>
  <c r="AC10" i="8" s="1"/>
  <c r="AC11" i="8" s="1"/>
  <c r="AC12" i="8" s="1"/>
  <c r="AC13" i="8" s="1"/>
  <c r="AC14" i="8" s="1"/>
  <c r="AC15" i="8" s="1"/>
  <c r="AC16" i="8" s="1"/>
  <c r="AC17" i="8" s="1"/>
  <c r="AC18" i="8" s="1"/>
  <c r="S15" i="8"/>
  <c r="U15" i="8"/>
  <c r="S16" i="8"/>
  <c r="U16" i="8"/>
  <c r="S17" i="8"/>
  <c r="U17" i="8"/>
  <c r="S19" i="8"/>
  <c r="U19" i="8"/>
  <c r="S20" i="8"/>
  <c r="U20" i="8"/>
  <c r="B2" i="8"/>
  <c r="E2" i="8"/>
  <c r="N23" i="8"/>
  <c r="M23" i="8"/>
  <c r="L23" i="8"/>
  <c r="K23" i="8"/>
  <c r="J23" i="8"/>
  <c r="I23" i="8"/>
  <c r="H23" i="8"/>
  <c r="G23" i="8"/>
  <c r="X14" i="8"/>
  <c r="U14" i="8"/>
  <c r="S14" i="8"/>
  <c r="X13" i="8"/>
  <c r="U13" i="8"/>
  <c r="S13" i="8"/>
  <c r="X12" i="8"/>
  <c r="U12" i="8"/>
  <c r="S12" i="8"/>
  <c r="X11" i="8"/>
  <c r="U11" i="8"/>
  <c r="S11" i="8"/>
  <c r="X10" i="8"/>
  <c r="U10" i="8"/>
  <c r="S10" i="8"/>
  <c r="X9" i="8"/>
  <c r="U9" i="8"/>
  <c r="S9" i="8"/>
  <c r="X8" i="8"/>
  <c r="U8" i="8"/>
  <c r="S8" i="8"/>
  <c r="X7" i="8"/>
  <c r="U7" i="8"/>
  <c r="S7" i="8"/>
  <c r="X6" i="8"/>
  <c r="U6" i="8"/>
  <c r="S6" i="8"/>
  <c r="X5" i="8"/>
  <c r="U5" i="8"/>
  <c r="S5" i="8"/>
  <c r="G1" i="8"/>
  <c r="W23" i="8" l="1"/>
  <c r="Z15" i="8"/>
  <c r="Z19" i="8"/>
  <c r="Z17" i="8"/>
  <c r="Z20" i="8"/>
  <c r="Z16" i="8"/>
  <c r="Z10" i="8"/>
  <c r="Z14" i="8"/>
  <c r="Z11" i="8"/>
  <c r="Z9" i="8"/>
  <c r="Z8" i="8"/>
  <c r="Z13" i="8"/>
  <c r="Z12" i="8"/>
  <c r="Z6" i="8"/>
  <c r="Z5" i="8"/>
  <c r="Z7" i="8"/>
  <c r="X23" i="8"/>
  <c r="R494" i="1" l="1"/>
  <c r="Q494" i="1"/>
  <c r="P494" i="1"/>
  <c r="O494" i="1"/>
  <c r="N494" i="1"/>
  <c r="M494" i="1"/>
  <c r="L494" i="1"/>
  <c r="K494" i="1"/>
  <c r="AA87" i="1"/>
  <c r="AA88" i="1"/>
  <c r="AA89" i="1"/>
  <c r="AA270" i="1"/>
  <c r="AA276" i="1"/>
  <c r="AA278" i="1"/>
  <c r="AA290" i="1"/>
  <c r="AA297" i="1"/>
  <c r="AA298" i="1"/>
  <c r="AA287" i="1"/>
  <c r="AA283" i="1"/>
  <c r="AA286" i="1"/>
  <c r="AA291" i="1"/>
  <c r="AA292" i="1"/>
  <c r="AA294" i="1"/>
  <c r="AA284" i="1"/>
  <c r="AA285" i="1"/>
  <c r="AA293" i="1"/>
  <c r="AA289" i="1"/>
  <c r="AA282" i="1"/>
  <c r="AA299" i="1"/>
  <c r="AA288" i="1"/>
  <c r="AA295" i="1"/>
  <c r="AA281" i="1"/>
  <c r="AA296" i="1"/>
  <c r="AA300" i="1"/>
  <c r="AA309" i="1"/>
  <c r="AA321" i="1"/>
  <c r="AA310" i="1"/>
  <c r="AA311" i="1"/>
  <c r="AA302" i="1"/>
  <c r="AA308" i="1"/>
  <c r="AA305" i="1"/>
  <c r="AA306" i="1"/>
  <c r="AA307" i="1"/>
  <c r="AA314" i="1"/>
  <c r="AA315" i="1"/>
  <c r="AA318" i="1"/>
  <c r="AA317" i="1"/>
  <c r="AA327" i="1"/>
  <c r="AA316" i="1"/>
  <c r="AA304" i="1"/>
  <c r="AA322" i="1"/>
  <c r="AA319" i="1"/>
  <c r="AA320" i="1"/>
  <c r="AA312" i="1"/>
  <c r="AA313" i="1"/>
  <c r="AA323" i="1"/>
  <c r="AA324" i="1"/>
  <c r="AA303" i="1"/>
  <c r="AA325" i="1"/>
  <c r="AA326" i="1"/>
  <c r="AA334" i="1"/>
  <c r="AA335" i="1"/>
  <c r="AA345" i="1"/>
  <c r="AA332" i="1"/>
  <c r="AA329" i="1"/>
  <c r="AA330" i="1"/>
  <c r="AA341" i="1"/>
  <c r="AA337" i="1"/>
  <c r="AA342" i="1"/>
  <c r="AA339" i="1"/>
  <c r="AA333" i="1"/>
  <c r="AA331" i="1"/>
  <c r="AA340" i="1"/>
  <c r="AA338" i="1"/>
  <c r="AA336" i="1"/>
  <c r="AA343" i="1"/>
  <c r="AA328" i="1"/>
  <c r="AA358" i="1"/>
  <c r="AA351" i="1"/>
  <c r="AA354" i="1"/>
  <c r="AA353" i="1"/>
  <c r="AA349" i="1"/>
  <c r="AA357" i="1"/>
  <c r="AA350" i="1"/>
  <c r="AA355" i="1"/>
  <c r="AA348" i="1"/>
  <c r="AA347" i="1"/>
  <c r="AA356" i="1"/>
  <c r="AA352" i="1"/>
  <c r="AA359" i="1"/>
  <c r="AA360" i="1"/>
  <c r="AA361" i="1"/>
  <c r="AA362" i="1"/>
  <c r="AA376" i="1"/>
  <c r="AA374" i="1"/>
  <c r="AA377" i="1"/>
  <c r="AA371" i="1"/>
  <c r="AA368" i="1"/>
  <c r="AA364" i="1"/>
  <c r="AA367" i="1"/>
  <c r="AA372" i="1"/>
  <c r="AA379" i="1"/>
  <c r="AA366" i="1"/>
  <c r="AA363" i="1"/>
  <c r="AA378" i="1"/>
  <c r="AA375" i="1"/>
  <c r="AA381" i="1"/>
  <c r="AA370" i="1"/>
  <c r="AA380" i="1"/>
  <c r="AA369" i="1"/>
  <c r="AA373" i="1"/>
  <c r="AA365" i="1"/>
  <c r="AA384" i="1"/>
  <c r="AA395" i="1"/>
  <c r="AA392" i="1"/>
  <c r="AA404" i="1"/>
  <c r="AA390" i="1"/>
  <c r="AA393" i="1"/>
  <c r="AA389" i="1"/>
  <c r="AA399" i="1"/>
  <c r="AA402" i="1"/>
  <c r="AA398" i="1"/>
  <c r="AA385" i="1"/>
  <c r="AA151" i="1"/>
  <c r="AA152" i="1"/>
  <c r="AA153" i="1"/>
  <c r="AA154" i="1"/>
  <c r="AA155" i="1"/>
  <c r="AA193" i="1"/>
  <c r="AA194" i="1"/>
  <c r="AA195" i="1"/>
  <c r="Z13" i="1"/>
  <c r="AA494" i="1" l="1"/>
  <c r="U13" i="1"/>
  <c r="AL404" i="1"/>
  <c r="AK404" i="1" s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224" i="1"/>
  <c r="Y223" i="1"/>
  <c r="Y226" i="1"/>
  <c r="Y208" i="1"/>
  <c r="Y211" i="1"/>
  <c r="Y212" i="1"/>
  <c r="Y220" i="1"/>
  <c r="Y225" i="1"/>
  <c r="Y205" i="1"/>
  <c r="Y206" i="1"/>
  <c r="Y209" i="1"/>
  <c r="Y210" i="1"/>
  <c r="Y213" i="1"/>
  <c r="Y217" i="1"/>
  <c r="Y219" i="1"/>
  <c r="Y222" i="1"/>
  <c r="Y229" i="1"/>
  <c r="Y218" i="1"/>
  <c r="Y214" i="1"/>
  <c r="Y215" i="1"/>
  <c r="Y227" i="1"/>
  <c r="Y216" i="1"/>
  <c r="Y221" i="1"/>
  <c r="Y207" i="1"/>
  <c r="Y243" i="1"/>
  <c r="Y247" i="1"/>
  <c r="Y233" i="1"/>
  <c r="Y237" i="1"/>
  <c r="Y238" i="1"/>
  <c r="Y244" i="1"/>
  <c r="Y246" i="1"/>
  <c r="Y248" i="1"/>
  <c r="Y236" i="1"/>
  <c r="Y245" i="1"/>
  <c r="Y249" i="1"/>
  <c r="Y250" i="1"/>
  <c r="Y234" i="1"/>
  <c r="Y240" i="1"/>
  <c r="Y232" i="1"/>
  <c r="Y241" i="1"/>
  <c r="Y242" i="1"/>
  <c r="Y239" i="1"/>
  <c r="Y235" i="1"/>
  <c r="Y230" i="1"/>
  <c r="Y231" i="1"/>
  <c r="Y260" i="1"/>
  <c r="Y251" i="1"/>
  <c r="Y254" i="1"/>
  <c r="Y253" i="1"/>
  <c r="Y256" i="1"/>
  <c r="Y255" i="1"/>
  <c r="Y261" i="1"/>
  <c r="Y252" i="1"/>
  <c r="Y259" i="1"/>
  <c r="Y257" i="1"/>
  <c r="Y262" i="1"/>
  <c r="Y264" i="1"/>
  <c r="Y268" i="1"/>
  <c r="Y266" i="1"/>
  <c r="Y267" i="1"/>
  <c r="Y265" i="1"/>
  <c r="Y263" i="1"/>
  <c r="Y269" i="1"/>
  <c r="Y271" i="1"/>
  <c r="Y280" i="1"/>
  <c r="Y272" i="1"/>
  <c r="Y273" i="1"/>
  <c r="Y274" i="1"/>
  <c r="Y279" i="1"/>
  <c r="Y275" i="1"/>
  <c r="Y277" i="1"/>
  <c r="Y270" i="1"/>
  <c r="Y276" i="1"/>
  <c r="Y278" i="1"/>
  <c r="Y290" i="1"/>
  <c r="Y297" i="1"/>
  <c r="Y298" i="1"/>
  <c r="Y287" i="1"/>
  <c r="Y283" i="1"/>
  <c r="Y286" i="1"/>
  <c r="Y291" i="1"/>
  <c r="Y292" i="1"/>
  <c r="Y294" i="1"/>
  <c r="Y284" i="1"/>
  <c r="Y285" i="1"/>
  <c r="Y293" i="1"/>
  <c r="Y289" i="1"/>
  <c r="Y282" i="1"/>
  <c r="Y299" i="1"/>
  <c r="Y288" i="1"/>
  <c r="Y295" i="1"/>
  <c r="Y281" i="1"/>
  <c r="Y296" i="1"/>
  <c r="Y300" i="1"/>
  <c r="Y309" i="1"/>
  <c r="Y321" i="1"/>
  <c r="Y310" i="1"/>
  <c r="Y311" i="1"/>
  <c r="Y302" i="1"/>
  <c r="Y308" i="1"/>
  <c r="Y305" i="1"/>
  <c r="Y306" i="1"/>
  <c r="Y307" i="1"/>
  <c r="Y314" i="1"/>
  <c r="Y315" i="1"/>
  <c r="Y318" i="1"/>
  <c r="Y317" i="1"/>
  <c r="Y327" i="1"/>
  <c r="Y316" i="1"/>
  <c r="Y304" i="1"/>
  <c r="Y322" i="1"/>
  <c r="Y319" i="1"/>
  <c r="Y320" i="1"/>
  <c r="Y312" i="1"/>
  <c r="Y313" i="1"/>
  <c r="Y323" i="1"/>
  <c r="Y324" i="1"/>
  <c r="Y303" i="1"/>
  <c r="Y325" i="1"/>
  <c r="Y326" i="1"/>
  <c r="Y334" i="1"/>
  <c r="Y335" i="1"/>
  <c r="Y345" i="1"/>
  <c r="Y332" i="1"/>
  <c r="Y329" i="1"/>
  <c r="Y330" i="1"/>
  <c r="Y341" i="1"/>
  <c r="Y337" i="1"/>
  <c r="Y342" i="1"/>
  <c r="Y339" i="1"/>
  <c r="Y333" i="1"/>
  <c r="Y331" i="1"/>
  <c r="Y340" i="1"/>
  <c r="Y338" i="1"/>
  <c r="Y336" i="1"/>
  <c r="Y343" i="1"/>
  <c r="Y328" i="1"/>
  <c r="Y358" i="1"/>
  <c r="Y351" i="1"/>
  <c r="Y354" i="1"/>
  <c r="Y353" i="1"/>
  <c r="Y349" i="1"/>
  <c r="Y357" i="1"/>
  <c r="Y350" i="1"/>
  <c r="Y355" i="1"/>
  <c r="Y348" i="1"/>
  <c r="Y347" i="1"/>
  <c r="Y356" i="1"/>
  <c r="Y352" i="1"/>
  <c r="Y359" i="1"/>
  <c r="Y360" i="1"/>
  <c r="Y361" i="1"/>
  <c r="Y362" i="1"/>
  <c r="Y376" i="1"/>
  <c r="Y374" i="1"/>
  <c r="Y377" i="1"/>
  <c r="Y371" i="1"/>
  <c r="Y368" i="1"/>
  <c r="Y364" i="1"/>
  <c r="Y367" i="1"/>
  <c r="Y372" i="1"/>
  <c r="Y379" i="1"/>
  <c r="Y366" i="1"/>
  <c r="Y363" i="1"/>
  <c r="Y378" i="1"/>
  <c r="Y375" i="1"/>
  <c r="Y381" i="1"/>
  <c r="Y370" i="1"/>
  <c r="Y380" i="1"/>
  <c r="Y369" i="1"/>
  <c r="Y373" i="1"/>
  <c r="Y365" i="1"/>
  <c r="Y384" i="1"/>
  <c r="Y395" i="1"/>
  <c r="Y392" i="1"/>
  <c r="Y404" i="1"/>
  <c r="Y390" i="1"/>
  <c r="Y393" i="1"/>
  <c r="Y389" i="1"/>
  <c r="Y399" i="1"/>
  <c r="Y402" i="1"/>
  <c r="Y398" i="1"/>
  <c r="Y385" i="1"/>
  <c r="W6" i="1"/>
  <c r="X6" i="1" s="1"/>
  <c r="S6" i="1" s="1"/>
  <c r="Z6" i="1" s="1"/>
  <c r="W7" i="1"/>
  <c r="X7" i="1" s="1"/>
  <c r="S7" i="1" s="1"/>
  <c r="Z7" i="1" s="1"/>
  <c r="W8" i="1"/>
  <c r="X8" i="1" s="1"/>
  <c r="S8" i="1" s="1"/>
  <c r="Z8" i="1" s="1"/>
  <c r="W9" i="1"/>
  <c r="X9" i="1" s="1"/>
  <c r="S9" i="1" s="1"/>
  <c r="Z9" i="1" s="1"/>
  <c r="W10" i="1"/>
  <c r="X10" i="1" s="1"/>
  <c r="S10" i="1" s="1"/>
  <c r="Z10" i="1" s="1"/>
  <c r="W11" i="1"/>
  <c r="X11" i="1" s="1"/>
  <c r="S11" i="1" s="1"/>
  <c r="Z11" i="1" s="1"/>
  <c r="W12" i="1"/>
  <c r="X12" i="1" s="1"/>
  <c r="S12" i="1" s="1"/>
  <c r="Z12" i="1" s="1"/>
  <c r="W13" i="1"/>
  <c r="X13" i="1" s="1"/>
  <c r="W14" i="1"/>
  <c r="X14" i="1" s="1"/>
  <c r="S14" i="1" s="1"/>
  <c r="Z14" i="1" s="1"/>
  <c r="W15" i="1"/>
  <c r="X15" i="1" s="1"/>
  <c r="S15" i="1" s="1"/>
  <c r="Z15" i="1" s="1"/>
  <c r="W16" i="1"/>
  <c r="X16" i="1" s="1"/>
  <c r="S16" i="1" s="1"/>
  <c r="Z16" i="1" s="1"/>
  <c r="W17" i="1"/>
  <c r="X17" i="1" s="1"/>
  <c r="S17" i="1" s="1"/>
  <c r="Z17" i="1" s="1"/>
  <c r="W18" i="1"/>
  <c r="X18" i="1" s="1"/>
  <c r="S18" i="1" s="1"/>
  <c r="Z18" i="1" s="1"/>
  <c r="W19" i="1"/>
  <c r="X19" i="1" s="1"/>
  <c r="S19" i="1" s="1"/>
  <c r="Z19" i="1" s="1"/>
  <c r="W20" i="1"/>
  <c r="X20" i="1" s="1"/>
  <c r="S20" i="1" s="1"/>
  <c r="Z20" i="1" s="1"/>
  <c r="W185" i="1"/>
  <c r="X185" i="1" s="1"/>
  <c r="S185" i="1" s="1"/>
  <c r="Z185" i="1" s="1"/>
  <c r="W186" i="1"/>
  <c r="X186" i="1" s="1"/>
  <c r="S186" i="1" s="1"/>
  <c r="Z186" i="1" s="1"/>
  <c r="W187" i="1"/>
  <c r="X187" i="1" s="1"/>
  <c r="S187" i="1" s="1"/>
  <c r="Z187" i="1" s="1"/>
  <c r="W188" i="1"/>
  <c r="X188" i="1" s="1"/>
  <c r="S188" i="1" s="1"/>
  <c r="Z188" i="1" s="1"/>
  <c r="W189" i="1"/>
  <c r="X189" i="1" s="1"/>
  <c r="S189" i="1" s="1"/>
  <c r="Z189" i="1" s="1"/>
  <c r="W190" i="1"/>
  <c r="X190" i="1" s="1"/>
  <c r="S190" i="1" s="1"/>
  <c r="Z190" i="1" s="1"/>
  <c r="W191" i="1"/>
  <c r="X191" i="1" s="1"/>
  <c r="S191" i="1" s="1"/>
  <c r="Z191" i="1" s="1"/>
  <c r="W192" i="1"/>
  <c r="X192" i="1" s="1"/>
  <c r="S192" i="1" s="1"/>
  <c r="Z192" i="1" s="1"/>
  <c r="W193" i="1"/>
  <c r="X193" i="1" s="1"/>
  <c r="S193" i="1" s="1"/>
  <c r="Z193" i="1" s="1"/>
  <c r="W194" i="1"/>
  <c r="X194" i="1" s="1"/>
  <c r="S194" i="1" s="1"/>
  <c r="Z194" i="1" s="1"/>
  <c r="W195" i="1"/>
  <c r="X195" i="1" s="1"/>
  <c r="S195" i="1" s="1"/>
  <c r="Z195" i="1" s="1"/>
  <c r="W196" i="1"/>
  <c r="X196" i="1" s="1"/>
  <c r="S196" i="1" s="1"/>
  <c r="Z196" i="1" s="1"/>
  <c r="W197" i="1"/>
  <c r="X197" i="1" s="1"/>
  <c r="S197" i="1" s="1"/>
  <c r="Z197" i="1" s="1"/>
  <c r="W198" i="1"/>
  <c r="X198" i="1" s="1"/>
  <c r="S198" i="1" s="1"/>
  <c r="Z198" i="1" s="1"/>
  <c r="W199" i="1"/>
  <c r="X199" i="1" s="1"/>
  <c r="S199" i="1" s="1"/>
  <c r="Z199" i="1" s="1"/>
  <c r="W200" i="1"/>
  <c r="X200" i="1" s="1"/>
  <c r="S200" i="1" s="1"/>
  <c r="Z200" i="1" s="1"/>
  <c r="W201" i="1"/>
  <c r="X201" i="1" s="1"/>
  <c r="S201" i="1" s="1"/>
  <c r="Z201" i="1" s="1"/>
  <c r="W202" i="1"/>
  <c r="X202" i="1" s="1"/>
  <c r="S202" i="1" s="1"/>
  <c r="Z202" i="1" s="1"/>
  <c r="W203" i="1"/>
  <c r="X203" i="1" s="1"/>
  <c r="S203" i="1" s="1"/>
  <c r="Z203" i="1" s="1"/>
  <c r="W21" i="1"/>
  <c r="X21" i="1" s="1"/>
  <c r="S21" i="1" s="1"/>
  <c r="Z21" i="1" s="1"/>
  <c r="W22" i="1"/>
  <c r="X22" i="1" s="1"/>
  <c r="S22" i="1" s="1"/>
  <c r="Z22" i="1" s="1"/>
  <c r="W23" i="1"/>
  <c r="X23" i="1" s="1"/>
  <c r="S23" i="1" s="1"/>
  <c r="Z23" i="1" s="1"/>
  <c r="W24" i="1"/>
  <c r="X24" i="1" s="1"/>
  <c r="S24" i="1" s="1"/>
  <c r="Z24" i="1" s="1"/>
  <c r="W25" i="1"/>
  <c r="X25" i="1" s="1"/>
  <c r="S25" i="1" s="1"/>
  <c r="Z25" i="1" s="1"/>
  <c r="W26" i="1"/>
  <c r="X26" i="1" s="1"/>
  <c r="S26" i="1" s="1"/>
  <c r="Z26" i="1" s="1"/>
  <c r="W27" i="1"/>
  <c r="X27" i="1" s="1"/>
  <c r="S27" i="1" s="1"/>
  <c r="Z27" i="1" s="1"/>
  <c r="W28" i="1"/>
  <c r="X28" i="1" s="1"/>
  <c r="S28" i="1" s="1"/>
  <c r="Z28" i="1" s="1"/>
  <c r="W29" i="1"/>
  <c r="X29" i="1" s="1"/>
  <c r="S29" i="1" s="1"/>
  <c r="Z29" i="1" s="1"/>
  <c r="W30" i="1"/>
  <c r="X30" i="1" s="1"/>
  <c r="S30" i="1" s="1"/>
  <c r="Z30" i="1" s="1"/>
  <c r="W31" i="1"/>
  <c r="X31" i="1" s="1"/>
  <c r="S31" i="1" s="1"/>
  <c r="Z31" i="1" s="1"/>
  <c r="W32" i="1"/>
  <c r="X32" i="1" s="1"/>
  <c r="S32" i="1" s="1"/>
  <c r="Z32" i="1" s="1"/>
  <c r="W33" i="1"/>
  <c r="X33" i="1" s="1"/>
  <c r="S33" i="1" s="1"/>
  <c r="Z33" i="1" s="1"/>
  <c r="W34" i="1"/>
  <c r="X34" i="1" s="1"/>
  <c r="S34" i="1" s="1"/>
  <c r="Z34" i="1" s="1"/>
  <c r="W35" i="1"/>
  <c r="X35" i="1" s="1"/>
  <c r="S35" i="1" s="1"/>
  <c r="Z35" i="1" s="1"/>
  <c r="W36" i="1"/>
  <c r="X36" i="1" s="1"/>
  <c r="S36" i="1" s="1"/>
  <c r="Z36" i="1" s="1"/>
  <c r="W37" i="1"/>
  <c r="X37" i="1" s="1"/>
  <c r="S37" i="1" s="1"/>
  <c r="Z37" i="1" s="1"/>
  <c r="W38" i="1"/>
  <c r="X38" i="1" s="1"/>
  <c r="S38" i="1" s="1"/>
  <c r="Z38" i="1" s="1"/>
  <c r="W39" i="1"/>
  <c r="X39" i="1" s="1"/>
  <c r="S39" i="1" s="1"/>
  <c r="Z39" i="1" s="1"/>
  <c r="W40" i="1"/>
  <c r="X40" i="1" s="1"/>
  <c r="S40" i="1" s="1"/>
  <c r="Z40" i="1" s="1"/>
  <c r="W41" i="1"/>
  <c r="X41" i="1" s="1"/>
  <c r="S41" i="1" s="1"/>
  <c r="Z41" i="1" s="1"/>
  <c r="W42" i="1"/>
  <c r="X42" i="1" s="1"/>
  <c r="S42" i="1" s="1"/>
  <c r="Z42" i="1" s="1"/>
  <c r="W43" i="1"/>
  <c r="X43" i="1" s="1"/>
  <c r="S43" i="1" s="1"/>
  <c r="Z43" i="1" s="1"/>
  <c r="W44" i="1"/>
  <c r="X44" i="1" s="1"/>
  <c r="S44" i="1" s="1"/>
  <c r="Z44" i="1" s="1"/>
  <c r="W45" i="1"/>
  <c r="X45" i="1" s="1"/>
  <c r="S45" i="1" s="1"/>
  <c r="Z45" i="1" s="1"/>
  <c r="W46" i="1"/>
  <c r="X46" i="1" s="1"/>
  <c r="S46" i="1" s="1"/>
  <c r="Z46" i="1" s="1"/>
  <c r="W47" i="1"/>
  <c r="X47" i="1" s="1"/>
  <c r="S47" i="1" s="1"/>
  <c r="Z47" i="1" s="1"/>
  <c r="W48" i="1"/>
  <c r="X48" i="1" s="1"/>
  <c r="S48" i="1" s="1"/>
  <c r="Z48" i="1" s="1"/>
  <c r="W49" i="1"/>
  <c r="X49" i="1" s="1"/>
  <c r="S49" i="1" s="1"/>
  <c r="Z49" i="1" s="1"/>
  <c r="W50" i="1"/>
  <c r="X50" i="1" s="1"/>
  <c r="S50" i="1" s="1"/>
  <c r="Z50" i="1" s="1"/>
  <c r="W51" i="1"/>
  <c r="X51" i="1" s="1"/>
  <c r="S51" i="1" s="1"/>
  <c r="Z51" i="1" s="1"/>
  <c r="W52" i="1"/>
  <c r="X52" i="1" s="1"/>
  <c r="S52" i="1" s="1"/>
  <c r="Z52" i="1" s="1"/>
  <c r="W53" i="1"/>
  <c r="X53" i="1" s="1"/>
  <c r="S53" i="1" s="1"/>
  <c r="Z53" i="1" s="1"/>
  <c r="W54" i="1"/>
  <c r="X54" i="1" s="1"/>
  <c r="S54" i="1" s="1"/>
  <c r="Z54" i="1" s="1"/>
  <c r="W55" i="1"/>
  <c r="X55" i="1" s="1"/>
  <c r="S55" i="1" s="1"/>
  <c r="Z55" i="1" s="1"/>
  <c r="W56" i="1"/>
  <c r="X56" i="1" s="1"/>
  <c r="S56" i="1" s="1"/>
  <c r="Z56" i="1" s="1"/>
  <c r="W57" i="1"/>
  <c r="X57" i="1" s="1"/>
  <c r="S57" i="1" s="1"/>
  <c r="Z57" i="1" s="1"/>
  <c r="W58" i="1"/>
  <c r="X58" i="1" s="1"/>
  <c r="S58" i="1" s="1"/>
  <c r="Z58" i="1" s="1"/>
  <c r="W59" i="1"/>
  <c r="X59" i="1" s="1"/>
  <c r="S59" i="1" s="1"/>
  <c r="Z59" i="1" s="1"/>
  <c r="W60" i="1"/>
  <c r="X60" i="1" s="1"/>
  <c r="S60" i="1" s="1"/>
  <c r="Z60" i="1" s="1"/>
  <c r="W61" i="1"/>
  <c r="X61" i="1" s="1"/>
  <c r="S61" i="1" s="1"/>
  <c r="Z61" i="1" s="1"/>
  <c r="W62" i="1"/>
  <c r="X62" i="1" s="1"/>
  <c r="S62" i="1" s="1"/>
  <c r="Z62" i="1" s="1"/>
  <c r="W63" i="1"/>
  <c r="X63" i="1" s="1"/>
  <c r="S63" i="1" s="1"/>
  <c r="Z63" i="1" s="1"/>
  <c r="W64" i="1"/>
  <c r="X64" i="1" s="1"/>
  <c r="S64" i="1" s="1"/>
  <c r="Z64" i="1" s="1"/>
  <c r="W65" i="1"/>
  <c r="X65" i="1" s="1"/>
  <c r="S65" i="1" s="1"/>
  <c r="Z65" i="1" s="1"/>
  <c r="W66" i="1"/>
  <c r="X66" i="1" s="1"/>
  <c r="S66" i="1" s="1"/>
  <c r="Z66" i="1" s="1"/>
  <c r="W67" i="1"/>
  <c r="X67" i="1" s="1"/>
  <c r="S67" i="1" s="1"/>
  <c r="Z67" i="1" s="1"/>
  <c r="W68" i="1"/>
  <c r="X68" i="1" s="1"/>
  <c r="S68" i="1" s="1"/>
  <c r="Z68" i="1" s="1"/>
  <c r="W69" i="1"/>
  <c r="X69" i="1" s="1"/>
  <c r="S69" i="1" s="1"/>
  <c r="Z69" i="1" s="1"/>
  <c r="W70" i="1"/>
  <c r="X70" i="1" s="1"/>
  <c r="S70" i="1" s="1"/>
  <c r="Z70" i="1" s="1"/>
  <c r="W71" i="1"/>
  <c r="X71" i="1" s="1"/>
  <c r="S71" i="1" s="1"/>
  <c r="Z71" i="1" s="1"/>
  <c r="W72" i="1"/>
  <c r="X72" i="1" s="1"/>
  <c r="S72" i="1" s="1"/>
  <c r="Z72" i="1" s="1"/>
  <c r="W73" i="1"/>
  <c r="X73" i="1" s="1"/>
  <c r="S73" i="1" s="1"/>
  <c r="Z73" i="1" s="1"/>
  <c r="W74" i="1"/>
  <c r="X74" i="1" s="1"/>
  <c r="S74" i="1" s="1"/>
  <c r="Z74" i="1" s="1"/>
  <c r="W75" i="1"/>
  <c r="X75" i="1" s="1"/>
  <c r="S75" i="1" s="1"/>
  <c r="Z75" i="1" s="1"/>
  <c r="W76" i="1"/>
  <c r="X76" i="1" s="1"/>
  <c r="S76" i="1" s="1"/>
  <c r="Z76" i="1" s="1"/>
  <c r="W77" i="1"/>
  <c r="X77" i="1" s="1"/>
  <c r="S77" i="1" s="1"/>
  <c r="Z77" i="1" s="1"/>
  <c r="W78" i="1"/>
  <c r="X78" i="1" s="1"/>
  <c r="S78" i="1" s="1"/>
  <c r="Z78" i="1" s="1"/>
  <c r="W79" i="1"/>
  <c r="X79" i="1" s="1"/>
  <c r="S79" i="1" s="1"/>
  <c r="Z79" i="1" s="1"/>
  <c r="W80" i="1"/>
  <c r="X80" i="1" s="1"/>
  <c r="S80" i="1" s="1"/>
  <c r="Z80" i="1" s="1"/>
  <c r="W81" i="1"/>
  <c r="X81" i="1" s="1"/>
  <c r="S81" i="1" s="1"/>
  <c r="Z81" i="1" s="1"/>
  <c r="W82" i="1"/>
  <c r="X82" i="1" s="1"/>
  <c r="S82" i="1" s="1"/>
  <c r="Z82" i="1" s="1"/>
  <c r="W83" i="1"/>
  <c r="X83" i="1" s="1"/>
  <c r="S83" i="1" s="1"/>
  <c r="Z83" i="1" s="1"/>
  <c r="W84" i="1"/>
  <c r="X84" i="1" s="1"/>
  <c r="S84" i="1" s="1"/>
  <c r="Z84" i="1" s="1"/>
  <c r="W85" i="1"/>
  <c r="X85" i="1" s="1"/>
  <c r="S85" i="1" s="1"/>
  <c r="Z85" i="1" s="1"/>
  <c r="W86" i="1"/>
  <c r="X86" i="1" s="1"/>
  <c r="S86" i="1" s="1"/>
  <c r="Z86" i="1" s="1"/>
  <c r="W87" i="1"/>
  <c r="X87" i="1" s="1"/>
  <c r="S87" i="1" s="1"/>
  <c r="Z87" i="1" s="1"/>
  <c r="W88" i="1"/>
  <c r="X88" i="1" s="1"/>
  <c r="S88" i="1" s="1"/>
  <c r="Z88" i="1" s="1"/>
  <c r="W89" i="1"/>
  <c r="X89" i="1" s="1"/>
  <c r="S89" i="1" s="1"/>
  <c r="Z89" i="1" s="1"/>
  <c r="W90" i="1"/>
  <c r="X90" i="1" s="1"/>
  <c r="S90" i="1" s="1"/>
  <c r="Z90" i="1" s="1"/>
  <c r="W91" i="1"/>
  <c r="X91" i="1" s="1"/>
  <c r="S91" i="1" s="1"/>
  <c r="Z91" i="1" s="1"/>
  <c r="W92" i="1"/>
  <c r="X92" i="1" s="1"/>
  <c r="S92" i="1" s="1"/>
  <c r="Z92" i="1" s="1"/>
  <c r="W93" i="1"/>
  <c r="X93" i="1" s="1"/>
  <c r="S93" i="1" s="1"/>
  <c r="Z93" i="1" s="1"/>
  <c r="W94" i="1"/>
  <c r="X94" i="1" s="1"/>
  <c r="S94" i="1" s="1"/>
  <c r="Z94" i="1" s="1"/>
  <c r="W95" i="1"/>
  <c r="X95" i="1" s="1"/>
  <c r="S95" i="1" s="1"/>
  <c r="Z95" i="1" s="1"/>
  <c r="W96" i="1"/>
  <c r="X96" i="1" s="1"/>
  <c r="S96" i="1" s="1"/>
  <c r="Z96" i="1" s="1"/>
  <c r="W97" i="1"/>
  <c r="X97" i="1" s="1"/>
  <c r="S97" i="1" s="1"/>
  <c r="Z97" i="1" s="1"/>
  <c r="W98" i="1"/>
  <c r="X98" i="1" s="1"/>
  <c r="S98" i="1" s="1"/>
  <c r="Z98" i="1" s="1"/>
  <c r="W99" i="1"/>
  <c r="X99" i="1" s="1"/>
  <c r="S99" i="1" s="1"/>
  <c r="Z99" i="1" s="1"/>
  <c r="W140" i="1"/>
  <c r="X140" i="1" s="1"/>
  <c r="S140" i="1" s="1"/>
  <c r="Z140" i="1" s="1"/>
  <c r="W141" i="1"/>
  <c r="X141" i="1" s="1"/>
  <c r="S141" i="1" s="1"/>
  <c r="Z141" i="1" s="1"/>
  <c r="W142" i="1"/>
  <c r="X142" i="1" s="1"/>
  <c r="S142" i="1" s="1"/>
  <c r="Z142" i="1" s="1"/>
  <c r="W143" i="1"/>
  <c r="X143" i="1" s="1"/>
  <c r="S143" i="1" s="1"/>
  <c r="Z143" i="1" s="1"/>
  <c r="W144" i="1"/>
  <c r="X144" i="1" s="1"/>
  <c r="S144" i="1" s="1"/>
  <c r="Z144" i="1" s="1"/>
  <c r="W145" i="1"/>
  <c r="X145" i="1" s="1"/>
  <c r="S145" i="1" s="1"/>
  <c r="Z145" i="1" s="1"/>
  <c r="W146" i="1"/>
  <c r="X146" i="1" s="1"/>
  <c r="S146" i="1" s="1"/>
  <c r="Z146" i="1" s="1"/>
  <c r="W147" i="1"/>
  <c r="X147" i="1" s="1"/>
  <c r="S147" i="1" s="1"/>
  <c r="Z147" i="1" s="1"/>
  <c r="W148" i="1"/>
  <c r="X148" i="1" s="1"/>
  <c r="S148" i="1" s="1"/>
  <c r="Z148" i="1" s="1"/>
  <c r="W149" i="1"/>
  <c r="X149" i="1" s="1"/>
  <c r="S149" i="1" s="1"/>
  <c r="Z149" i="1" s="1"/>
  <c r="W150" i="1"/>
  <c r="X150" i="1" s="1"/>
  <c r="S150" i="1" s="1"/>
  <c r="Z150" i="1" s="1"/>
  <c r="W151" i="1"/>
  <c r="X151" i="1" s="1"/>
  <c r="S151" i="1" s="1"/>
  <c r="Z151" i="1" s="1"/>
  <c r="W152" i="1"/>
  <c r="X152" i="1" s="1"/>
  <c r="S152" i="1" s="1"/>
  <c r="Z152" i="1" s="1"/>
  <c r="W153" i="1"/>
  <c r="X153" i="1" s="1"/>
  <c r="S153" i="1" s="1"/>
  <c r="Z153" i="1" s="1"/>
  <c r="W154" i="1"/>
  <c r="X154" i="1" s="1"/>
  <c r="S154" i="1" s="1"/>
  <c r="Z154" i="1" s="1"/>
  <c r="W155" i="1"/>
  <c r="X155" i="1" s="1"/>
  <c r="S155" i="1" s="1"/>
  <c r="Z155" i="1" s="1"/>
  <c r="W156" i="1"/>
  <c r="X156" i="1" s="1"/>
  <c r="S156" i="1" s="1"/>
  <c r="Z156" i="1" s="1"/>
  <c r="W157" i="1"/>
  <c r="X157" i="1" s="1"/>
  <c r="S157" i="1" s="1"/>
  <c r="Z157" i="1" s="1"/>
  <c r="W158" i="1"/>
  <c r="X158" i="1" s="1"/>
  <c r="S158" i="1" s="1"/>
  <c r="Z158" i="1" s="1"/>
  <c r="W159" i="1"/>
  <c r="X159" i="1" s="1"/>
  <c r="S159" i="1" s="1"/>
  <c r="Z159" i="1" s="1"/>
  <c r="W160" i="1"/>
  <c r="X160" i="1" s="1"/>
  <c r="S160" i="1" s="1"/>
  <c r="Z160" i="1" s="1"/>
  <c r="W161" i="1"/>
  <c r="X161" i="1" s="1"/>
  <c r="S161" i="1" s="1"/>
  <c r="Z161" i="1" s="1"/>
  <c r="W162" i="1"/>
  <c r="X162" i="1" s="1"/>
  <c r="S162" i="1" s="1"/>
  <c r="Z162" i="1" s="1"/>
  <c r="W163" i="1"/>
  <c r="X163" i="1" s="1"/>
  <c r="S163" i="1" s="1"/>
  <c r="Z163" i="1" s="1"/>
  <c r="W164" i="1"/>
  <c r="X164" i="1" s="1"/>
  <c r="S164" i="1" s="1"/>
  <c r="Z164" i="1" s="1"/>
  <c r="W165" i="1"/>
  <c r="X165" i="1" s="1"/>
  <c r="S165" i="1" s="1"/>
  <c r="Z165" i="1" s="1"/>
  <c r="W166" i="1"/>
  <c r="X166" i="1" s="1"/>
  <c r="S166" i="1" s="1"/>
  <c r="Z166" i="1" s="1"/>
  <c r="W167" i="1"/>
  <c r="X167" i="1" s="1"/>
  <c r="S167" i="1" s="1"/>
  <c r="Z167" i="1" s="1"/>
  <c r="W168" i="1"/>
  <c r="X168" i="1" s="1"/>
  <c r="S168" i="1" s="1"/>
  <c r="Z168" i="1" s="1"/>
  <c r="W169" i="1"/>
  <c r="X169" i="1" s="1"/>
  <c r="S169" i="1" s="1"/>
  <c r="Z169" i="1" s="1"/>
  <c r="W170" i="1"/>
  <c r="X170" i="1" s="1"/>
  <c r="S170" i="1" s="1"/>
  <c r="Z170" i="1" s="1"/>
  <c r="W171" i="1"/>
  <c r="X171" i="1" s="1"/>
  <c r="S171" i="1" s="1"/>
  <c r="Z171" i="1" s="1"/>
  <c r="W172" i="1"/>
  <c r="X172" i="1" s="1"/>
  <c r="S172" i="1" s="1"/>
  <c r="Z172" i="1" s="1"/>
  <c r="W173" i="1"/>
  <c r="X173" i="1" s="1"/>
  <c r="S173" i="1" s="1"/>
  <c r="Z173" i="1" s="1"/>
  <c r="W174" i="1"/>
  <c r="X174" i="1" s="1"/>
  <c r="S174" i="1" s="1"/>
  <c r="Z174" i="1" s="1"/>
  <c r="W175" i="1"/>
  <c r="X175" i="1" s="1"/>
  <c r="S175" i="1" s="1"/>
  <c r="Z175" i="1" s="1"/>
  <c r="W176" i="1"/>
  <c r="X176" i="1" s="1"/>
  <c r="S176" i="1" s="1"/>
  <c r="Z176" i="1" s="1"/>
  <c r="W177" i="1"/>
  <c r="X177" i="1" s="1"/>
  <c r="S177" i="1" s="1"/>
  <c r="Z177" i="1" s="1"/>
  <c r="W178" i="1"/>
  <c r="X178" i="1" s="1"/>
  <c r="S178" i="1" s="1"/>
  <c r="Z178" i="1" s="1"/>
  <c r="W179" i="1"/>
  <c r="X179" i="1" s="1"/>
  <c r="S179" i="1" s="1"/>
  <c r="Z179" i="1" s="1"/>
  <c r="W180" i="1"/>
  <c r="X180" i="1" s="1"/>
  <c r="S180" i="1" s="1"/>
  <c r="Z180" i="1" s="1"/>
  <c r="W181" i="1"/>
  <c r="X181" i="1" s="1"/>
  <c r="S181" i="1" s="1"/>
  <c r="Z181" i="1" s="1"/>
  <c r="W182" i="1"/>
  <c r="X182" i="1" s="1"/>
  <c r="S182" i="1" s="1"/>
  <c r="Z182" i="1" s="1"/>
  <c r="W183" i="1"/>
  <c r="X183" i="1" s="1"/>
  <c r="S183" i="1" s="1"/>
  <c r="Z183" i="1" s="1"/>
  <c r="W184" i="1"/>
  <c r="X184" i="1" s="1"/>
  <c r="S184" i="1" s="1"/>
  <c r="Z184" i="1" s="1"/>
  <c r="W100" i="1"/>
  <c r="X100" i="1" s="1"/>
  <c r="S100" i="1" s="1"/>
  <c r="Z100" i="1" s="1"/>
  <c r="W101" i="1"/>
  <c r="X101" i="1" s="1"/>
  <c r="S101" i="1" s="1"/>
  <c r="Z101" i="1" s="1"/>
  <c r="W102" i="1"/>
  <c r="X102" i="1" s="1"/>
  <c r="S102" i="1" s="1"/>
  <c r="Z102" i="1" s="1"/>
  <c r="W103" i="1"/>
  <c r="X103" i="1" s="1"/>
  <c r="S103" i="1" s="1"/>
  <c r="Z103" i="1" s="1"/>
  <c r="W104" i="1"/>
  <c r="X104" i="1" s="1"/>
  <c r="S104" i="1" s="1"/>
  <c r="Z104" i="1" s="1"/>
  <c r="W105" i="1"/>
  <c r="X105" i="1" s="1"/>
  <c r="S105" i="1" s="1"/>
  <c r="Z105" i="1" s="1"/>
  <c r="W106" i="1"/>
  <c r="X106" i="1" s="1"/>
  <c r="S106" i="1" s="1"/>
  <c r="Z106" i="1" s="1"/>
  <c r="W107" i="1"/>
  <c r="X107" i="1" s="1"/>
  <c r="S107" i="1" s="1"/>
  <c r="Z107" i="1" s="1"/>
  <c r="W108" i="1"/>
  <c r="X108" i="1" s="1"/>
  <c r="S108" i="1" s="1"/>
  <c r="Z108" i="1" s="1"/>
  <c r="W109" i="1"/>
  <c r="X109" i="1" s="1"/>
  <c r="S109" i="1" s="1"/>
  <c r="Z109" i="1" s="1"/>
  <c r="W110" i="1"/>
  <c r="X110" i="1" s="1"/>
  <c r="S110" i="1" s="1"/>
  <c r="Z110" i="1" s="1"/>
  <c r="W111" i="1"/>
  <c r="X111" i="1" s="1"/>
  <c r="S111" i="1" s="1"/>
  <c r="Z111" i="1" s="1"/>
  <c r="W112" i="1"/>
  <c r="X112" i="1" s="1"/>
  <c r="S112" i="1" s="1"/>
  <c r="Z112" i="1" s="1"/>
  <c r="W113" i="1"/>
  <c r="X113" i="1" s="1"/>
  <c r="S113" i="1" s="1"/>
  <c r="Z113" i="1" s="1"/>
  <c r="W114" i="1"/>
  <c r="X114" i="1" s="1"/>
  <c r="S114" i="1" s="1"/>
  <c r="Z114" i="1" s="1"/>
  <c r="W115" i="1"/>
  <c r="X115" i="1" s="1"/>
  <c r="S115" i="1" s="1"/>
  <c r="Z115" i="1" s="1"/>
  <c r="W116" i="1"/>
  <c r="X116" i="1" s="1"/>
  <c r="S116" i="1" s="1"/>
  <c r="Z116" i="1" s="1"/>
  <c r="W117" i="1"/>
  <c r="X117" i="1" s="1"/>
  <c r="S117" i="1" s="1"/>
  <c r="Z117" i="1" s="1"/>
  <c r="W118" i="1"/>
  <c r="X118" i="1" s="1"/>
  <c r="S118" i="1" s="1"/>
  <c r="Z118" i="1" s="1"/>
  <c r="W119" i="1"/>
  <c r="X119" i="1" s="1"/>
  <c r="S119" i="1" s="1"/>
  <c r="Z119" i="1" s="1"/>
  <c r="W120" i="1"/>
  <c r="X120" i="1" s="1"/>
  <c r="S120" i="1" s="1"/>
  <c r="Z120" i="1" s="1"/>
  <c r="W121" i="1"/>
  <c r="X121" i="1" s="1"/>
  <c r="S121" i="1" s="1"/>
  <c r="Z121" i="1" s="1"/>
  <c r="W122" i="1"/>
  <c r="X122" i="1" s="1"/>
  <c r="S122" i="1" s="1"/>
  <c r="Z122" i="1" s="1"/>
  <c r="W123" i="1"/>
  <c r="X123" i="1" s="1"/>
  <c r="S123" i="1" s="1"/>
  <c r="Z123" i="1" s="1"/>
  <c r="W124" i="1"/>
  <c r="X124" i="1" s="1"/>
  <c r="S124" i="1" s="1"/>
  <c r="Z124" i="1" s="1"/>
  <c r="W125" i="1"/>
  <c r="X125" i="1" s="1"/>
  <c r="S125" i="1" s="1"/>
  <c r="Z125" i="1" s="1"/>
  <c r="W126" i="1"/>
  <c r="X126" i="1" s="1"/>
  <c r="S126" i="1" s="1"/>
  <c r="Z126" i="1" s="1"/>
  <c r="W127" i="1"/>
  <c r="X127" i="1" s="1"/>
  <c r="S127" i="1" s="1"/>
  <c r="Z127" i="1" s="1"/>
  <c r="W128" i="1"/>
  <c r="X128" i="1" s="1"/>
  <c r="S128" i="1" s="1"/>
  <c r="Z128" i="1" s="1"/>
  <c r="W129" i="1"/>
  <c r="X129" i="1" s="1"/>
  <c r="S129" i="1" s="1"/>
  <c r="Z129" i="1" s="1"/>
  <c r="W130" i="1"/>
  <c r="X130" i="1" s="1"/>
  <c r="S130" i="1" s="1"/>
  <c r="Z130" i="1" s="1"/>
  <c r="W131" i="1"/>
  <c r="X131" i="1" s="1"/>
  <c r="S131" i="1" s="1"/>
  <c r="Z131" i="1" s="1"/>
  <c r="W132" i="1"/>
  <c r="X132" i="1" s="1"/>
  <c r="S132" i="1" s="1"/>
  <c r="Z132" i="1" s="1"/>
  <c r="W133" i="1"/>
  <c r="X133" i="1" s="1"/>
  <c r="S133" i="1" s="1"/>
  <c r="Z133" i="1" s="1"/>
  <c r="W134" i="1"/>
  <c r="X134" i="1" s="1"/>
  <c r="S134" i="1" s="1"/>
  <c r="Z134" i="1" s="1"/>
  <c r="W135" i="1"/>
  <c r="X135" i="1" s="1"/>
  <c r="S135" i="1" s="1"/>
  <c r="Z135" i="1" s="1"/>
  <c r="W136" i="1"/>
  <c r="X136" i="1" s="1"/>
  <c r="S136" i="1" s="1"/>
  <c r="Z136" i="1" s="1"/>
  <c r="W137" i="1"/>
  <c r="X137" i="1" s="1"/>
  <c r="S137" i="1" s="1"/>
  <c r="Z137" i="1" s="1"/>
  <c r="W138" i="1"/>
  <c r="X138" i="1" s="1"/>
  <c r="S138" i="1" s="1"/>
  <c r="Z138" i="1" s="1"/>
  <c r="W139" i="1"/>
  <c r="X139" i="1" s="1"/>
  <c r="S139" i="1" s="1"/>
  <c r="Z139" i="1" s="1"/>
  <c r="W224" i="1"/>
  <c r="X224" i="1" s="1"/>
  <c r="S224" i="1" s="1"/>
  <c r="Z224" i="1" s="1"/>
  <c r="W223" i="1"/>
  <c r="X223" i="1" s="1"/>
  <c r="S223" i="1" s="1"/>
  <c r="Z223" i="1" s="1"/>
  <c r="W226" i="1"/>
  <c r="X226" i="1" s="1"/>
  <c r="S226" i="1" s="1"/>
  <c r="Z226" i="1" s="1"/>
  <c r="W208" i="1"/>
  <c r="X208" i="1" s="1"/>
  <c r="S208" i="1" s="1"/>
  <c r="Z208" i="1" s="1"/>
  <c r="W211" i="1"/>
  <c r="X211" i="1" s="1"/>
  <c r="S211" i="1" s="1"/>
  <c r="Z211" i="1" s="1"/>
  <c r="W212" i="1"/>
  <c r="X212" i="1" s="1"/>
  <c r="S212" i="1" s="1"/>
  <c r="Z212" i="1" s="1"/>
  <c r="W220" i="1"/>
  <c r="X220" i="1" s="1"/>
  <c r="S220" i="1" s="1"/>
  <c r="Z220" i="1" s="1"/>
  <c r="W225" i="1"/>
  <c r="X225" i="1" s="1"/>
  <c r="S225" i="1" s="1"/>
  <c r="Z225" i="1" s="1"/>
  <c r="W205" i="1"/>
  <c r="X205" i="1" s="1"/>
  <c r="S205" i="1" s="1"/>
  <c r="Z205" i="1" s="1"/>
  <c r="W206" i="1"/>
  <c r="X206" i="1" s="1"/>
  <c r="S206" i="1" s="1"/>
  <c r="Z206" i="1" s="1"/>
  <c r="W209" i="1"/>
  <c r="X209" i="1" s="1"/>
  <c r="S209" i="1" s="1"/>
  <c r="Z209" i="1" s="1"/>
  <c r="W210" i="1"/>
  <c r="X210" i="1" s="1"/>
  <c r="S210" i="1" s="1"/>
  <c r="Z210" i="1" s="1"/>
  <c r="W213" i="1"/>
  <c r="X213" i="1" s="1"/>
  <c r="S213" i="1" s="1"/>
  <c r="Z213" i="1" s="1"/>
  <c r="W217" i="1"/>
  <c r="X217" i="1" s="1"/>
  <c r="S217" i="1" s="1"/>
  <c r="Z217" i="1" s="1"/>
  <c r="W219" i="1"/>
  <c r="X219" i="1" s="1"/>
  <c r="S219" i="1" s="1"/>
  <c r="Z219" i="1" s="1"/>
  <c r="W222" i="1"/>
  <c r="X222" i="1" s="1"/>
  <c r="S222" i="1" s="1"/>
  <c r="Z222" i="1" s="1"/>
  <c r="W229" i="1"/>
  <c r="X229" i="1" s="1"/>
  <c r="S229" i="1" s="1"/>
  <c r="Z229" i="1" s="1"/>
  <c r="W218" i="1"/>
  <c r="X218" i="1" s="1"/>
  <c r="S218" i="1" s="1"/>
  <c r="Z218" i="1" s="1"/>
  <c r="W214" i="1"/>
  <c r="X214" i="1" s="1"/>
  <c r="S214" i="1" s="1"/>
  <c r="Z214" i="1" s="1"/>
  <c r="W215" i="1"/>
  <c r="X215" i="1" s="1"/>
  <c r="S215" i="1" s="1"/>
  <c r="Z215" i="1" s="1"/>
  <c r="W227" i="1"/>
  <c r="X227" i="1" s="1"/>
  <c r="S227" i="1" s="1"/>
  <c r="Z227" i="1" s="1"/>
  <c r="W216" i="1"/>
  <c r="X216" i="1" s="1"/>
  <c r="S216" i="1" s="1"/>
  <c r="Z216" i="1" s="1"/>
  <c r="W221" i="1"/>
  <c r="X221" i="1" s="1"/>
  <c r="S221" i="1" s="1"/>
  <c r="Z221" i="1" s="1"/>
  <c r="W207" i="1"/>
  <c r="X207" i="1" s="1"/>
  <c r="S207" i="1" s="1"/>
  <c r="Z207" i="1" s="1"/>
  <c r="W243" i="1"/>
  <c r="X243" i="1" s="1"/>
  <c r="S243" i="1" s="1"/>
  <c r="Z243" i="1" s="1"/>
  <c r="W247" i="1"/>
  <c r="X247" i="1" s="1"/>
  <c r="S247" i="1" s="1"/>
  <c r="Z247" i="1" s="1"/>
  <c r="W233" i="1"/>
  <c r="X233" i="1" s="1"/>
  <c r="S233" i="1" s="1"/>
  <c r="Z233" i="1" s="1"/>
  <c r="W237" i="1"/>
  <c r="X237" i="1" s="1"/>
  <c r="S237" i="1" s="1"/>
  <c r="Z237" i="1" s="1"/>
  <c r="W238" i="1"/>
  <c r="X238" i="1" s="1"/>
  <c r="S238" i="1" s="1"/>
  <c r="Z238" i="1" s="1"/>
  <c r="W244" i="1"/>
  <c r="X244" i="1" s="1"/>
  <c r="S244" i="1" s="1"/>
  <c r="Z244" i="1" s="1"/>
  <c r="W246" i="1"/>
  <c r="X246" i="1" s="1"/>
  <c r="S246" i="1" s="1"/>
  <c r="Z246" i="1" s="1"/>
  <c r="W248" i="1"/>
  <c r="X248" i="1" s="1"/>
  <c r="S248" i="1" s="1"/>
  <c r="Z248" i="1" s="1"/>
  <c r="W236" i="1"/>
  <c r="X236" i="1" s="1"/>
  <c r="S236" i="1" s="1"/>
  <c r="Z236" i="1" s="1"/>
  <c r="W245" i="1"/>
  <c r="X245" i="1" s="1"/>
  <c r="S245" i="1" s="1"/>
  <c r="Z245" i="1" s="1"/>
  <c r="W249" i="1"/>
  <c r="X249" i="1" s="1"/>
  <c r="S249" i="1" s="1"/>
  <c r="Z249" i="1" s="1"/>
  <c r="W250" i="1"/>
  <c r="X250" i="1" s="1"/>
  <c r="S250" i="1" s="1"/>
  <c r="Z250" i="1" s="1"/>
  <c r="W234" i="1"/>
  <c r="X234" i="1" s="1"/>
  <c r="S234" i="1" s="1"/>
  <c r="Z234" i="1" s="1"/>
  <c r="W240" i="1"/>
  <c r="X240" i="1" s="1"/>
  <c r="S240" i="1" s="1"/>
  <c r="Z240" i="1" s="1"/>
  <c r="W232" i="1"/>
  <c r="X232" i="1" s="1"/>
  <c r="S232" i="1" s="1"/>
  <c r="Z232" i="1" s="1"/>
  <c r="W241" i="1"/>
  <c r="X241" i="1" s="1"/>
  <c r="S241" i="1" s="1"/>
  <c r="Z241" i="1" s="1"/>
  <c r="W242" i="1"/>
  <c r="X242" i="1" s="1"/>
  <c r="S242" i="1" s="1"/>
  <c r="Z242" i="1" s="1"/>
  <c r="W239" i="1"/>
  <c r="X239" i="1" s="1"/>
  <c r="S239" i="1" s="1"/>
  <c r="Z239" i="1" s="1"/>
  <c r="W235" i="1"/>
  <c r="X235" i="1" s="1"/>
  <c r="S235" i="1" s="1"/>
  <c r="Z235" i="1" s="1"/>
  <c r="W230" i="1"/>
  <c r="X230" i="1" s="1"/>
  <c r="S230" i="1" s="1"/>
  <c r="Z230" i="1" s="1"/>
  <c r="W231" i="1"/>
  <c r="X231" i="1" s="1"/>
  <c r="S231" i="1" s="1"/>
  <c r="Z231" i="1" s="1"/>
  <c r="W260" i="1"/>
  <c r="X260" i="1" s="1"/>
  <c r="S260" i="1" s="1"/>
  <c r="Z260" i="1" s="1"/>
  <c r="W251" i="1"/>
  <c r="X251" i="1" s="1"/>
  <c r="S251" i="1" s="1"/>
  <c r="Z251" i="1" s="1"/>
  <c r="W254" i="1"/>
  <c r="X254" i="1" s="1"/>
  <c r="S254" i="1" s="1"/>
  <c r="Z254" i="1" s="1"/>
  <c r="W253" i="1"/>
  <c r="X253" i="1" s="1"/>
  <c r="S253" i="1" s="1"/>
  <c r="Z253" i="1" s="1"/>
  <c r="W256" i="1"/>
  <c r="X256" i="1" s="1"/>
  <c r="S256" i="1" s="1"/>
  <c r="Z256" i="1" s="1"/>
  <c r="W255" i="1"/>
  <c r="X255" i="1" s="1"/>
  <c r="S255" i="1" s="1"/>
  <c r="Z255" i="1" s="1"/>
  <c r="W261" i="1"/>
  <c r="X261" i="1" s="1"/>
  <c r="S261" i="1" s="1"/>
  <c r="Z261" i="1" s="1"/>
  <c r="W252" i="1"/>
  <c r="X252" i="1" s="1"/>
  <c r="S252" i="1" s="1"/>
  <c r="Z252" i="1" s="1"/>
  <c r="W259" i="1"/>
  <c r="X259" i="1" s="1"/>
  <c r="S259" i="1" s="1"/>
  <c r="Z259" i="1" s="1"/>
  <c r="W257" i="1"/>
  <c r="X257" i="1" s="1"/>
  <c r="S257" i="1" s="1"/>
  <c r="Z257" i="1" s="1"/>
  <c r="W262" i="1"/>
  <c r="X262" i="1" s="1"/>
  <c r="S262" i="1" s="1"/>
  <c r="Z262" i="1" s="1"/>
  <c r="W264" i="1"/>
  <c r="X264" i="1" s="1"/>
  <c r="S264" i="1" s="1"/>
  <c r="Z264" i="1" s="1"/>
  <c r="W268" i="1"/>
  <c r="X268" i="1" s="1"/>
  <c r="S268" i="1" s="1"/>
  <c r="Z268" i="1" s="1"/>
  <c r="W266" i="1"/>
  <c r="X266" i="1" s="1"/>
  <c r="S266" i="1" s="1"/>
  <c r="Z266" i="1" s="1"/>
  <c r="W267" i="1"/>
  <c r="X267" i="1" s="1"/>
  <c r="S267" i="1" s="1"/>
  <c r="Z267" i="1" s="1"/>
  <c r="W265" i="1"/>
  <c r="X265" i="1" s="1"/>
  <c r="S265" i="1" s="1"/>
  <c r="Z265" i="1" s="1"/>
  <c r="W263" i="1"/>
  <c r="X263" i="1" s="1"/>
  <c r="S263" i="1" s="1"/>
  <c r="Z263" i="1" s="1"/>
  <c r="W269" i="1"/>
  <c r="X269" i="1" s="1"/>
  <c r="S269" i="1" s="1"/>
  <c r="Z269" i="1" s="1"/>
  <c r="W271" i="1"/>
  <c r="X271" i="1" s="1"/>
  <c r="S271" i="1" s="1"/>
  <c r="Z271" i="1" s="1"/>
  <c r="W280" i="1"/>
  <c r="X280" i="1" s="1"/>
  <c r="S280" i="1" s="1"/>
  <c r="Z280" i="1" s="1"/>
  <c r="W272" i="1"/>
  <c r="X272" i="1" s="1"/>
  <c r="S272" i="1" s="1"/>
  <c r="Z272" i="1" s="1"/>
  <c r="W273" i="1"/>
  <c r="X273" i="1" s="1"/>
  <c r="S273" i="1" s="1"/>
  <c r="Z273" i="1" s="1"/>
  <c r="W274" i="1"/>
  <c r="X274" i="1" s="1"/>
  <c r="S274" i="1" s="1"/>
  <c r="Z274" i="1" s="1"/>
  <c r="W279" i="1"/>
  <c r="X279" i="1" s="1"/>
  <c r="S279" i="1" s="1"/>
  <c r="Z279" i="1" s="1"/>
  <c r="W275" i="1"/>
  <c r="X275" i="1" s="1"/>
  <c r="S275" i="1" s="1"/>
  <c r="Z275" i="1" s="1"/>
  <c r="W277" i="1"/>
  <c r="X277" i="1" s="1"/>
  <c r="S277" i="1" s="1"/>
  <c r="Z277" i="1" s="1"/>
  <c r="W270" i="1"/>
  <c r="X270" i="1" s="1"/>
  <c r="S270" i="1" s="1"/>
  <c r="Z270" i="1" s="1"/>
  <c r="W276" i="1"/>
  <c r="X276" i="1" s="1"/>
  <c r="S276" i="1" s="1"/>
  <c r="Z276" i="1" s="1"/>
  <c r="W278" i="1"/>
  <c r="X278" i="1" s="1"/>
  <c r="S278" i="1" s="1"/>
  <c r="Z278" i="1" s="1"/>
  <c r="W290" i="1"/>
  <c r="X290" i="1" s="1"/>
  <c r="S290" i="1" s="1"/>
  <c r="Z290" i="1" s="1"/>
  <c r="W297" i="1"/>
  <c r="X297" i="1" s="1"/>
  <c r="S297" i="1" s="1"/>
  <c r="Z297" i="1" s="1"/>
  <c r="W298" i="1"/>
  <c r="X298" i="1" s="1"/>
  <c r="S298" i="1" s="1"/>
  <c r="Z298" i="1" s="1"/>
  <c r="W287" i="1"/>
  <c r="X287" i="1" s="1"/>
  <c r="S287" i="1" s="1"/>
  <c r="Z287" i="1" s="1"/>
  <c r="W283" i="1"/>
  <c r="X283" i="1" s="1"/>
  <c r="S283" i="1" s="1"/>
  <c r="Z283" i="1" s="1"/>
  <c r="W286" i="1"/>
  <c r="X286" i="1" s="1"/>
  <c r="S286" i="1" s="1"/>
  <c r="Z286" i="1" s="1"/>
  <c r="W291" i="1"/>
  <c r="X291" i="1" s="1"/>
  <c r="S291" i="1" s="1"/>
  <c r="Z291" i="1" s="1"/>
  <c r="W292" i="1"/>
  <c r="X292" i="1" s="1"/>
  <c r="S292" i="1" s="1"/>
  <c r="Z292" i="1" s="1"/>
  <c r="W294" i="1"/>
  <c r="X294" i="1" s="1"/>
  <c r="S294" i="1" s="1"/>
  <c r="Z294" i="1" s="1"/>
  <c r="W284" i="1"/>
  <c r="X284" i="1" s="1"/>
  <c r="S284" i="1" s="1"/>
  <c r="Z284" i="1" s="1"/>
  <c r="W285" i="1"/>
  <c r="X285" i="1" s="1"/>
  <c r="S285" i="1" s="1"/>
  <c r="Z285" i="1" s="1"/>
  <c r="W293" i="1"/>
  <c r="X293" i="1" s="1"/>
  <c r="S293" i="1" s="1"/>
  <c r="Z293" i="1" s="1"/>
  <c r="W289" i="1"/>
  <c r="X289" i="1" s="1"/>
  <c r="S289" i="1" s="1"/>
  <c r="Z289" i="1" s="1"/>
  <c r="W282" i="1"/>
  <c r="X282" i="1" s="1"/>
  <c r="S282" i="1" s="1"/>
  <c r="Z282" i="1" s="1"/>
  <c r="W299" i="1"/>
  <c r="X299" i="1" s="1"/>
  <c r="S299" i="1" s="1"/>
  <c r="Z299" i="1" s="1"/>
  <c r="W288" i="1"/>
  <c r="X288" i="1" s="1"/>
  <c r="S288" i="1" s="1"/>
  <c r="Z288" i="1" s="1"/>
  <c r="W295" i="1"/>
  <c r="X295" i="1" s="1"/>
  <c r="S295" i="1" s="1"/>
  <c r="Z295" i="1" s="1"/>
  <c r="W281" i="1"/>
  <c r="X281" i="1" s="1"/>
  <c r="S281" i="1" s="1"/>
  <c r="Z281" i="1" s="1"/>
  <c r="W296" i="1"/>
  <c r="X296" i="1" s="1"/>
  <c r="S296" i="1" s="1"/>
  <c r="Z296" i="1" s="1"/>
  <c r="W300" i="1"/>
  <c r="X300" i="1" s="1"/>
  <c r="S300" i="1" s="1"/>
  <c r="Z300" i="1" s="1"/>
  <c r="W309" i="1"/>
  <c r="X309" i="1" s="1"/>
  <c r="S309" i="1" s="1"/>
  <c r="Z309" i="1" s="1"/>
  <c r="W321" i="1"/>
  <c r="X321" i="1" s="1"/>
  <c r="S321" i="1" s="1"/>
  <c r="Z321" i="1" s="1"/>
  <c r="W310" i="1"/>
  <c r="X310" i="1" s="1"/>
  <c r="S310" i="1" s="1"/>
  <c r="Z310" i="1" s="1"/>
  <c r="W311" i="1"/>
  <c r="X311" i="1" s="1"/>
  <c r="S311" i="1" s="1"/>
  <c r="Z311" i="1" s="1"/>
  <c r="W302" i="1"/>
  <c r="X302" i="1" s="1"/>
  <c r="S302" i="1" s="1"/>
  <c r="Z302" i="1" s="1"/>
  <c r="W308" i="1"/>
  <c r="X308" i="1" s="1"/>
  <c r="S308" i="1" s="1"/>
  <c r="Z308" i="1" s="1"/>
  <c r="W305" i="1"/>
  <c r="X305" i="1" s="1"/>
  <c r="S305" i="1" s="1"/>
  <c r="Z305" i="1" s="1"/>
  <c r="W306" i="1"/>
  <c r="X306" i="1" s="1"/>
  <c r="S306" i="1" s="1"/>
  <c r="Z306" i="1" s="1"/>
  <c r="W307" i="1"/>
  <c r="X307" i="1" s="1"/>
  <c r="S307" i="1" s="1"/>
  <c r="Z307" i="1" s="1"/>
  <c r="W314" i="1"/>
  <c r="X314" i="1" s="1"/>
  <c r="S314" i="1" s="1"/>
  <c r="Z314" i="1" s="1"/>
  <c r="W315" i="1"/>
  <c r="X315" i="1" s="1"/>
  <c r="S315" i="1" s="1"/>
  <c r="Z315" i="1" s="1"/>
  <c r="W318" i="1"/>
  <c r="X318" i="1" s="1"/>
  <c r="S318" i="1" s="1"/>
  <c r="Z318" i="1" s="1"/>
  <c r="W317" i="1"/>
  <c r="X317" i="1" s="1"/>
  <c r="S317" i="1" s="1"/>
  <c r="Z317" i="1" s="1"/>
  <c r="W327" i="1"/>
  <c r="X327" i="1" s="1"/>
  <c r="S327" i="1" s="1"/>
  <c r="Z327" i="1" s="1"/>
  <c r="W316" i="1"/>
  <c r="X316" i="1" s="1"/>
  <c r="S316" i="1" s="1"/>
  <c r="Z316" i="1" s="1"/>
  <c r="W304" i="1"/>
  <c r="X304" i="1" s="1"/>
  <c r="S304" i="1" s="1"/>
  <c r="Z304" i="1" s="1"/>
  <c r="W322" i="1"/>
  <c r="X322" i="1" s="1"/>
  <c r="S322" i="1" s="1"/>
  <c r="Z322" i="1" s="1"/>
  <c r="W319" i="1"/>
  <c r="X319" i="1" s="1"/>
  <c r="S319" i="1" s="1"/>
  <c r="Z319" i="1" s="1"/>
  <c r="W320" i="1"/>
  <c r="X320" i="1" s="1"/>
  <c r="S320" i="1" s="1"/>
  <c r="Z320" i="1" s="1"/>
  <c r="W312" i="1"/>
  <c r="X312" i="1" s="1"/>
  <c r="S312" i="1" s="1"/>
  <c r="Z312" i="1" s="1"/>
  <c r="W313" i="1"/>
  <c r="X313" i="1" s="1"/>
  <c r="S313" i="1" s="1"/>
  <c r="Z313" i="1" s="1"/>
  <c r="W323" i="1"/>
  <c r="X323" i="1" s="1"/>
  <c r="S323" i="1" s="1"/>
  <c r="Z323" i="1" s="1"/>
  <c r="W324" i="1"/>
  <c r="X324" i="1" s="1"/>
  <c r="S324" i="1" s="1"/>
  <c r="Z324" i="1" s="1"/>
  <c r="W303" i="1"/>
  <c r="X303" i="1" s="1"/>
  <c r="S303" i="1" s="1"/>
  <c r="Z303" i="1" s="1"/>
  <c r="W325" i="1"/>
  <c r="X325" i="1" s="1"/>
  <c r="S325" i="1" s="1"/>
  <c r="Z325" i="1" s="1"/>
  <c r="W326" i="1"/>
  <c r="X326" i="1" s="1"/>
  <c r="S326" i="1" s="1"/>
  <c r="Z326" i="1" s="1"/>
  <c r="W334" i="1"/>
  <c r="X334" i="1" s="1"/>
  <c r="S334" i="1" s="1"/>
  <c r="Z334" i="1" s="1"/>
  <c r="W335" i="1"/>
  <c r="X335" i="1" s="1"/>
  <c r="S335" i="1" s="1"/>
  <c r="Z335" i="1" s="1"/>
  <c r="W345" i="1"/>
  <c r="X345" i="1" s="1"/>
  <c r="S345" i="1" s="1"/>
  <c r="Z345" i="1" s="1"/>
  <c r="W332" i="1"/>
  <c r="X332" i="1" s="1"/>
  <c r="S332" i="1" s="1"/>
  <c r="Z332" i="1" s="1"/>
  <c r="W329" i="1"/>
  <c r="X329" i="1" s="1"/>
  <c r="S329" i="1" s="1"/>
  <c r="Z329" i="1" s="1"/>
  <c r="W330" i="1"/>
  <c r="X330" i="1" s="1"/>
  <c r="S330" i="1" s="1"/>
  <c r="Z330" i="1" s="1"/>
  <c r="W341" i="1"/>
  <c r="X341" i="1" s="1"/>
  <c r="S341" i="1" s="1"/>
  <c r="Z341" i="1" s="1"/>
  <c r="W337" i="1"/>
  <c r="X337" i="1" s="1"/>
  <c r="S337" i="1" s="1"/>
  <c r="Z337" i="1" s="1"/>
  <c r="W342" i="1"/>
  <c r="X342" i="1" s="1"/>
  <c r="S342" i="1" s="1"/>
  <c r="Z342" i="1" s="1"/>
  <c r="W339" i="1"/>
  <c r="X339" i="1" s="1"/>
  <c r="S339" i="1" s="1"/>
  <c r="Z339" i="1" s="1"/>
  <c r="W333" i="1"/>
  <c r="X333" i="1" s="1"/>
  <c r="S333" i="1" s="1"/>
  <c r="Z333" i="1" s="1"/>
  <c r="W331" i="1"/>
  <c r="X331" i="1" s="1"/>
  <c r="S331" i="1" s="1"/>
  <c r="Z331" i="1" s="1"/>
  <c r="W340" i="1"/>
  <c r="X340" i="1" s="1"/>
  <c r="S340" i="1" s="1"/>
  <c r="Z340" i="1" s="1"/>
  <c r="W338" i="1"/>
  <c r="X338" i="1" s="1"/>
  <c r="S338" i="1" s="1"/>
  <c r="Z338" i="1" s="1"/>
  <c r="W336" i="1"/>
  <c r="X336" i="1" s="1"/>
  <c r="S336" i="1" s="1"/>
  <c r="Z336" i="1" s="1"/>
  <c r="W343" i="1"/>
  <c r="X343" i="1" s="1"/>
  <c r="S343" i="1" s="1"/>
  <c r="Z343" i="1" s="1"/>
  <c r="W328" i="1"/>
  <c r="X328" i="1" s="1"/>
  <c r="S328" i="1" s="1"/>
  <c r="Z328" i="1" s="1"/>
  <c r="W358" i="1"/>
  <c r="X358" i="1" s="1"/>
  <c r="S358" i="1" s="1"/>
  <c r="Z358" i="1" s="1"/>
  <c r="W351" i="1"/>
  <c r="X351" i="1" s="1"/>
  <c r="S351" i="1" s="1"/>
  <c r="Z351" i="1" s="1"/>
  <c r="W354" i="1"/>
  <c r="X354" i="1" s="1"/>
  <c r="S354" i="1" s="1"/>
  <c r="Z354" i="1" s="1"/>
  <c r="W353" i="1"/>
  <c r="X353" i="1" s="1"/>
  <c r="S353" i="1" s="1"/>
  <c r="Z353" i="1" s="1"/>
  <c r="W349" i="1"/>
  <c r="X349" i="1" s="1"/>
  <c r="S349" i="1" s="1"/>
  <c r="Z349" i="1" s="1"/>
  <c r="W357" i="1"/>
  <c r="X357" i="1" s="1"/>
  <c r="S357" i="1" s="1"/>
  <c r="Z357" i="1" s="1"/>
  <c r="W350" i="1"/>
  <c r="X350" i="1" s="1"/>
  <c r="S350" i="1" s="1"/>
  <c r="Z350" i="1" s="1"/>
  <c r="W355" i="1"/>
  <c r="X355" i="1" s="1"/>
  <c r="S355" i="1" s="1"/>
  <c r="Z355" i="1" s="1"/>
  <c r="W348" i="1"/>
  <c r="X348" i="1" s="1"/>
  <c r="S348" i="1" s="1"/>
  <c r="Z348" i="1" s="1"/>
  <c r="W347" i="1"/>
  <c r="X347" i="1" s="1"/>
  <c r="S347" i="1" s="1"/>
  <c r="Z347" i="1" s="1"/>
  <c r="W356" i="1"/>
  <c r="X356" i="1" s="1"/>
  <c r="S356" i="1" s="1"/>
  <c r="Z356" i="1" s="1"/>
  <c r="W352" i="1"/>
  <c r="X352" i="1" s="1"/>
  <c r="S352" i="1" s="1"/>
  <c r="Z352" i="1" s="1"/>
  <c r="W359" i="1"/>
  <c r="X359" i="1" s="1"/>
  <c r="S359" i="1" s="1"/>
  <c r="Z359" i="1" s="1"/>
  <c r="W360" i="1"/>
  <c r="X360" i="1" s="1"/>
  <c r="S360" i="1" s="1"/>
  <c r="Z360" i="1" s="1"/>
  <c r="W361" i="1"/>
  <c r="X361" i="1" s="1"/>
  <c r="S361" i="1" s="1"/>
  <c r="Z361" i="1" s="1"/>
  <c r="W362" i="1"/>
  <c r="X362" i="1" s="1"/>
  <c r="S362" i="1" s="1"/>
  <c r="Z362" i="1" s="1"/>
  <c r="W376" i="1"/>
  <c r="X376" i="1" s="1"/>
  <c r="S376" i="1" s="1"/>
  <c r="Z376" i="1" s="1"/>
  <c r="W374" i="1"/>
  <c r="X374" i="1" s="1"/>
  <c r="S374" i="1" s="1"/>
  <c r="Z374" i="1" s="1"/>
  <c r="W377" i="1"/>
  <c r="X377" i="1" s="1"/>
  <c r="S377" i="1" s="1"/>
  <c r="Z377" i="1" s="1"/>
  <c r="W371" i="1"/>
  <c r="X371" i="1" s="1"/>
  <c r="S371" i="1" s="1"/>
  <c r="Z371" i="1" s="1"/>
  <c r="W368" i="1"/>
  <c r="X368" i="1" s="1"/>
  <c r="S368" i="1" s="1"/>
  <c r="Z368" i="1" s="1"/>
  <c r="W364" i="1"/>
  <c r="X364" i="1" s="1"/>
  <c r="S364" i="1" s="1"/>
  <c r="Z364" i="1" s="1"/>
  <c r="W367" i="1"/>
  <c r="X367" i="1" s="1"/>
  <c r="S367" i="1" s="1"/>
  <c r="Z367" i="1" s="1"/>
  <c r="W372" i="1"/>
  <c r="X372" i="1" s="1"/>
  <c r="S372" i="1" s="1"/>
  <c r="Z372" i="1" s="1"/>
  <c r="W379" i="1"/>
  <c r="X379" i="1" s="1"/>
  <c r="S379" i="1" s="1"/>
  <c r="Z379" i="1" s="1"/>
  <c r="W366" i="1"/>
  <c r="X366" i="1" s="1"/>
  <c r="S366" i="1" s="1"/>
  <c r="Z366" i="1" s="1"/>
  <c r="W363" i="1"/>
  <c r="X363" i="1" s="1"/>
  <c r="S363" i="1" s="1"/>
  <c r="Z363" i="1" s="1"/>
  <c r="W378" i="1"/>
  <c r="X378" i="1" s="1"/>
  <c r="S378" i="1" s="1"/>
  <c r="Z378" i="1" s="1"/>
  <c r="W375" i="1"/>
  <c r="X375" i="1" s="1"/>
  <c r="S375" i="1" s="1"/>
  <c r="Z375" i="1" s="1"/>
  <c r="W381" i="1"/>
  <c r="X381" i="1" s="1"/>
  <c r="S381" i="1" s="1"/>
  <c r="Z381" i="1" s="1"/>
  <c r="W370" i="1"/>
  <c r="X370" i="1" s="1"/>
  <c r="S370" i="1" s="1"/>
  <c r="Z370" i="1" s="1"/>
  <c r="W380" i="1"/>
  <c r="X380" i="1" s="1"/>
  <c r="S380" i="1" s="1"/>
  <c r="Z380" i="1" s="1"/>
  <c r="W369" i="1"/>
  <c r="X369" i="1" s="1"/>
  <c r="S369" i="1" s="1"/>
  <c r="Z369" i="1" s="1"/>
  <c r="W373" i="1"/>
  <c r="X373" i="1" s="1"/>
  <c r="S373" i="1" s="1"/>
  <c r="Z373" i="1" s="1"/>
  <c r="W365" i="1"/>
  <c r="X365" i="1" s="1"/>
  <c r="S365" i="1" s="1"/>
  <c r="Z365" i="1" s="1"/>
  <c r="W384" i="1"/>
  <c r="X384" i="1" s="1"/>
  <c r="S384" i="1" s="1"/>
  <c r="Z384" i="1" s="1"/>
  <c r="W395" i="1"/>
  <c r="X395" i="1" s="1"/>
  <c r="S395" i="1" s="1"/>
  <c r="Z395" i="1" s="1"/>
  <c r="W392" i="1"/>
  <c r="X392" i="1" s="1"/>
  <c r="S392" i="1" s="1"/>
  <c r="Z392" i="1" s="1"/>
  <c r="W404" i="1"/>
  <c r="X404" i="1" s="1"/>
  <c r="S404" i="1" s="1"/>
  <c r="Z404" i="1" s="1"/>
  <c r="W390" i="1"/>
  <c r="X390" i="1" s="1"/>
  <c r="S390" i="1" s="1"/>
  <c r="Z390" i="1" s="1"/>
  <c r="W393" i="1"/>
  <c r="X393" i="1" s="1"/>
  <c r="S393" i="1" s="1"/>
  <c r="Z393" i="1" s="1"/>
  <c r="W389" i="1"/>
  <c r="X389" i="1" s="1"/>
  <c r="S389" i="1" s="1"/>
  <c r="Z389" i="1" s="1"/>
  <c r="W399" i="1"/>
  <c r="X399" i="1" s="1"/>
  <c r="S399" i="1" s="1"/>
  <c r="W402" i="1"/>
  <c r="X402" i="1" s="1"/>
  <c r="S402" i="1" s="1"/>
  <c r="Z402" i="1" s="1"/>
  <c r="W398" i="1"/>
  <c r="X398" i="1" s="1"/>
  <c r="S398" i="1" s="1"/>
  <c r="Z398" i="1" s="1"/>
  <c r="W385" i="1"/>
  <c r="X385" i="1" s="1"/>
  <c r="S385" i="1" s="1"/>
  <c r="Z385" i="1" s="1"/>
  <c r="AL214" i="1"/>
  <c r="AK214" i="1" s="1"/>
  <c r="Y5" i="1"/>
  <c r="AP480" i="1"/>
  <c r="AP481" i="1" s="1"/>
  <c r="AP482" i="1" s="1"/>
  <c r="AP483" i="1" s="1"/>
  <c r="AP484" i="1" s="1"/>
  <c r="AP485" i="1" s="1"/>
  <c r="AP486" i="1" s="1"/>
  <c r="AP487" i="1" s="1"/>
  <c r="AP488" i="1" s="1"/>
  <c r="AP489" i="1" s="1"/>
  <c r="AP490" i="1" s="1"/>
  <c r="AP491" i="1" s="1"/>
  <c r="AA214" i="1"/>
  <c r="F154" i="6"/>
  <c r="F150" i="6"/>
  <c r="F148" i="6"/>
  <c r="F128" i="6"/>
  <c r="F130" i="6"/>
  <c r="F129" i="6"/>
  <c r="AL63" i="1"/>
  <c r="AK63" i="1" s="1"/>
  <c r="AA63" i="1"/>
  <c r="AL46" i="1"/>
  <c r="AK46" i="1" s="1"/>
  <c r="AA46" i="1"/>
  <c r="AL45" i="1"/>
  <c r="AK45" i="1" s="1"/>
  <c r="AA45" i="1"/>
  <c r="AL44" i="1"/>
  <c r="AK44" i="1" s="1"/>
  <c r="AA44" i="1"/>
  <c r="AA185" i="1"/>
  <c r="AL185" i="1"/>
  <c r="AK185" i="1" s="1"/>
  <c r="AL152" i="1"/>
  <c r="AK152" i="1" s="1"/>
  <c r="AL77" i="1"/>
  <c r="AK77" i="1" s="1"/>
  <c r="AA77" i="1"/>
  <c r="F259" i="6"/>
  <c r="AL105" i="1"/>
  <c r="AK105" i="1" s="1"/>
  <c r="AA105" i="1"/>
  <c r="AP8" i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L398" i="1"/>
  <c r="AK398" i="1" s="1"/>
  <c r="AL402" i="1"/>
  <c r="AK402" i="1" s="1"/>
  <c r="AL399" i="1"/>
  <c r="AK399" i="1" s="1"/>
  <c r="AL374" i="1"/>
  <c r="AK374" i="1" s="1"/>
  <c r="AL376" i="1"/>
  <c r="AK376" i="1" s="1"/>
  <c r="AL354" i="1"/>
  <c r="AK354" i="1" s="1"/>
  <c r="AL326" i="1"/>
  <c r="AK326" i="1" s="1"/>
  <c r="AL325" i="1"/>
  <c r="AK325" i="1" s="1"/>
  <c r="AL303" i="1"/>
  <c r="AK303" i="1" s="1"/>
  <c r="AL207" i="1"/>
  <c r="AK207" i="1" s="1"/>
  <c r="AA207" i="1"/>
  <c r="AL221" i="1"/>
  <c r="AK221" i="1" s="1"/>
  <c r="AA221" i="1"/>
  <c r="AL216" i="1"/>
  <c r="AK216" i="1" s="1"/>
  <c r="AA216" i="1"/>
  <c r="AL111" i="1"/>
  <c r="AK111" i="1" s="1"/>
  <c r="AA111" i="1"/>
  <c r="AL108" i="1"/>
  <c r="AK108" i="1" s="1"/>
  <c r="AA108" i="1"/>
  <c r="AL107" i="1"/>
  <c r="AK107" i="1" s="1"/>
  <c r="AA107" i="1"/>
  <c r="AL106" i="1"/>
  <c r="AK106" i="1" s="1"/>
  <c r="AA106" i="1"/>
  <c r="AL104" i="1"/>
  <c r="AK104" i="1" s="1"/>
  <c r="AA104" i="1"/>
  <c r="AL103" i="1"/>
  <c r="AK103" i="1" s="1"/>
  <c r="AA103" i="1"/>
  <c r="AL174" i="1"/>
  <c r="AK174" i="1" s="1"/>
  <c r="AA174" i="1"/>
  <c r="AL173" i="1"/>
  <c r="AK173" i="1" s="1"/>
  <c r="AA173" i="1"/>
  <c r="AL172" i="1"/>
  <c r="AK172" i="1" s="1"/>
  <c r="AA172" i="1"/>
  <c r="AL171" i="1"/>
  <c r="AK171" i="1" s="1"/>
  <c r="AA171" i="1"/>
  <c r="AL112" i="1"/>
  <c r="AK112" i="1" s="1"/>
  <c r="AA112" i="1"/>
  <c r="AL170" i="1"/>
  <c r="AK170" i="1" s="1"/>
  <c r="AA170" i="1"/>
  <c r="AL151" i="1"/>
  <c r="AK151" i="1" s="1"/>
  <c r="AL96" i="1"/>
  <c r="AK96" i="1" s="1"/>
  <c r="AA96" i="1"/>
  <c r="AL95" i="1"/>
  <c r="AK95" i="1" s="1"/>
  <c r="AA95" i="1"/>
  <c r="AL94" i="1"/>
  <c r="AK94" i="1" s="1"/>
  <c r="AA94" i="1"/>
  <c r="AL48" i="1"/>
  <c r="AK48" i="1" s="1"/>
  <c r="AA48" i="1"/>
  <c r="AL47" i="1"/>
  <c r="AK47" i="1" s="1"/>
  <c r="AA47" i="1"/>
  <c r="AL49" i="1"/>
  <c r="AK49" i="1" s="1"/>
  <c r="AA49" i="1"/>
  <c r="AL33" i="1"/>
  <c r="AK33" i="1" s="1"/>
  <c r="AA33" i="1"/>
  <c r="AL32" i="1"/>
  <c r="AK32" i="1" s="1"/>
  <c r="AA32" i="1"/>
  <c r="AL31" i="1"/>
  <c r="AK31" i="1" s="1"/>
  <c r="AA31" i="1"/>
  <c r="AL30" i="1"/>
  <c r="AK30" i="1" s="1"/>
  <c r="AA30" i="1"/>
  <c r="AL29" i="1"/>
  <c r="AK29" i="1" s="1"/>
  <c r="AA29" i="1"/>
  <c r="AL28" i="1"/>
  <c r="AK28" i="1" s="1"/>
  <c r="AA28" i="1"/>
  <c r="AL27" i="1"/>
  <c r="AK27" i="1" s="1"/>
  <c r="AA27" i="1"/>
  <c r="AL26" i="1"/>
  <c r="AK26" i="1" s="1"/>
  <c r="AA26" i="1"/>
  <c r="AL25" i="1"/>
  <c r="AK25" i="1" s="1"/>
  <c r="AA25" i="1"/>
  <c r="AL24" i="1"/>
  <c r="AK24" i="1" s="1"/>
  <c r="AA24" i="1"/>
  <c r="AL23" i="1"/>
  <c r="AK23" i="1" s="1"/>
  <c r="AA23" i="1"/>
  <c r="AL22" i="1"/>
  <c r="AK22" i="1" s="1"/>
  <c r="AA22" i="1"/>
  <c r="AL21" i="1"/>
  <c r="AK21" i="1" s="1"/>
  <c r="AA21" i="1"/>
  <c r="AL203" i="1"/>
  <c r="AK203" i="1" s="1"/>
  <c r="AA203" i="1"/>
  <c r="AL202" i="1"/>
  <c r="AK202" i="1" s="1"/>
  <c r="AA202" i="1"/>
  <c r="AL201" i="1"/>
  <c r="AK201" i="1" s="1"/>
  <c r="AA201" i="1"/>
  <c r="F204" i="6"/>
  <c r="F191" i="6"/>
  <c r="F213" i="6"/>
  <c r="F212" i="6"/>
  <c r="F206" i="6"/>
  <c r="F209" i="6"/>
  <c r="F200" i="6"/>
  <c r="F194" i="6"/>
  <c r="F192" i="6"/>
  <c r="F208" i="6"/>
  <c r="F195" i="6"/>
  <c r="F214" i="6"/>
  <c r="F199" i="6"/>
  <c r="F193" i="6"/>
  <c r="F205" i="6"/>
  <c r="F207" i="6"/>
  <c r="F189" i="6"/>
  <c r="F188" i="6"/>
  <c r="F202" i="6"/>
  <c r="F198" i="6"/>
  <c r="F197" i="6"/>
  <c r="F211" i="6"/>
  <c r="F196" i="6"/>
  <c r="F187" i="6"/>
  <c r="F190" i="6"/>
  <c r="F183" i="6"/>
  <c r="F178" i="6"/>
  <c r="F186" i="6"/>
  <c r="F185" i="6"/>
  <c r="F182" i="6"/>
  <c r="F179" i="6"/>
  <c r="F177" i="6"/>
  <c r="F180" i="6"/>
  <c r="F184" i="6"/>
  <c r="F181" i="6"/>
  <c r="F176" i="6"/>
  <c r="F162" i="6"/>
  <c r="F172" i="6"/>
  <c r="F157" i="6"/>
  <c r="F166" i="6"/>
  <c r="F156" i="6"/>
  <c r="F167" i="6"/>
  <c r="F168" i="6"/>
  <c r="F155" i="6"/>
  <c r="F165" i="6"/>
  <c r="F169" i="6"/>
  <c r="F163" i="6"/>
  <c r="F173" i="6"/>
  <c r="F161" i="6"/>
  <c r="F159" i="6"/>
  <c r="F170" i="6"/>
  <c r="F160" i="6"/>
  <c r="F158" i="6"/>
  <c r="F164" i="6"/>
  <c r="F174" i="6"/>
  <c r="F153" i="6"/>
  <c r="F152" i="6"/>
  <c r="F137" i="6"/>
  <c r="F132" i="6"/>
  <c r="F147" i="6"/>
  <c r="F134" i="6"/>
  <c r="F135" i="6"/>
  <c r="F145" i="6"/>
  <c r="F140" i="6"/>
  <c r="F138" i="6"/>
  <c r="F104" i="6"/>
  <c r="F105" i="6"/>
  <c r="F131" i="6"/>
  <c r="F133" i="6"/>
  <c r="F136" i="6"/>
  <c r="F141" i="6"/>
  <c r="F144" i="6"/>
  <c r="F149" i="6"/>
  <c r="F146" i="6"/>
  <c r="F142" i="6"/>
  <c r="F106" i="6"/>
  <c r="F127" i="6"/>
  <c r="F114" i="6"/>
  <c r="F121" i="6"/>
  <c r="F116" i="6"/>
  <c r="F210" i="6"/>
  <c r="F118" i="6"/>
  <c r="F108" i="6"/>
  <c r="F117" i="6"/>
  <c r="F122" i="6"/>
  <c r="F111" i="6"/>
  <c r="F115" i="6"/>
  <c r="F112" i="6"/>
  <c r="F119" i="6"/>
  <c r="F110" i="6"/>
  <c r="F124" i="6"/>
  <c r="F125" i="6"/>
  <c r="F107" i="6"/>
  <c r="F123" i="6"/>
  <c r="F109" i="6"/>
  <c r="F286" i="6"/>
  <c r="F280" i="6"/>
  <c r="F287" i="6"/>
  <c r="F289" i="6"/>
  <c r="F281" i="6"/>
  <c r="F285" i="6"/>
  <c r="F284" i="6"/>
  <c r="F288" i="6"/>
  <c r="F113" i="6"/>
  <c r="F283" i="6"/>
  <c r="F290" i="6"/>
  <c r="F274" i="6"/>
  <c r="F276" i="6"/>
  <c r="F275" i="6"/>
  <c r="F277" i="6"/>
  <c r="F273" i="6"/>
  <c r="F278" i="6"/>
  <c r="F271" i="6"/>
  <c r="F262" i="6"/>
  <c r="F269" i="6"/>
  <c r="F261" i="6"/>
  <c r="F267" i="6"/>
  <c r="F266" i="6"/>
  <c r="F265" i="6"/>
  <c r="F263" i="6"/>
  <c r="F270" i="6"/>
  <c r="F268" i="6"/>
  <c r="F257" i="6"/>
  <c r="F253" i="6"/>
  <c r="F126" i="6"/>
  <c r="F52" i="6"/>
  <c r="F248" i="6"/>
  <c r="F255" i="6"/>
  <c r="F244" i="6"/>
  <c r="F260" i="6"/>
  <c r="F242" i="6"/>
  <c r="F247" i="6"/>
  <c r="F241" i="6"/>
  <c r="F240" i="6"/>
  <c r="F252" i="6"/>
  <c r="F256" i="6"/>
  <c r="F245" i="6"/>
  <c r="F251" i="6"/>
  <c r="F246" i="6"/>
  <c r="F258" i="6"/>
  <c r="F254" i="6"/>
  <c r="F243" i="6"/>
  <c r="F279" i="6"/>
  <c r="F236" i="6"/>
  <c r="F238" i="6"/>
  <c r="F239" i="6"/>
  <c r="F223" i="6"/>
  <c r="F231" i="6"/>
  <c r="F232" i="6"/>
  <c r="F272" i="6"/>
  <c r="F220" i="6"/>
  <c r="F217" i="6"/>
  <c r="F237" i="6"/>
  <c r="F224" i="6"/>
  <c r="F229" i="6"/>
  <c r="F227" i="6"/>
  <c r="F216" i="6"/>
  <c r="F215" i="6"/>
  <c r="F221" i="6"/>
  <c r="F233" i="6"/>
  <c r="F234" i="6"/>
  <c r="F230" i="6"/>
  <c r="F218" i="6"/>
  <c r="F226" i="6"/>
  <c r="F225" i="6"/>
  <c r="F89" i="6"/>
  <c r="F95" i="6"/>
  <c r="F91" i="6"/>
  <c r="F102" i="6"/>
  <c r="F103" i="6"/>
  <c r="F97" i="6"/>
  <c r="F100" i="6"/>
  <c r="F85" i="6"/>
  <c r="F88" i="6"/>
  <c r="F101" i="6"/>
  <c r="F86" i="6"/>
  <c r="F90" i="6"/>
  <c r="F87" i="6"/>
  <c r="F99" i="6"/>
  <c r="F96" i="6"/>
  <c r="F98" i="6"/>
  <c r="F84" i="6"/>
  <c r="F83" i="6"/>
  <c r="F74" i="6"/>
  <c r="F79" i="6"/>
  <c r="F80" i="6"/>
  <c r="F73" i="6"/>
  <c r="F69" i="6"/>
  <c r="F75" i="6"/>
  <c r="F70" i="6"/>
  <c r="F76" i="6"/>
  <c r="F72" i="6"/>
  <c r="F71" i="6"/>
  <c r="F78" i="6"/>
  <c r="F65" i="6"/>
  <c r="F249" i="6"/>
  <c r="F56" i="6"/>
  <c r="F58" i="6"/>
  <c r="F59" i="6"/>
  <c r="F55" i="6"/>
  <c r="F51" i="6"/>
  <c r="F60" i="6"/>
  <c r="F64" i="6"/>
  <c r="F62" i="6"/>
  <c r="F67" i="6"/>
  <c r="F57" i="6"/>
  <c r="F54" i="6"/>
  <c r="F50" i="6"/>
  <c r="F63" i="6"/>
  <c r="F44" i="6"/>
  <c r="F32" i="6"/>
  <c r="F43" i="6"/>
  <c r="F39" i="6"/>
  <c r="F40" i="6"/>
  <c r="F35" i="6"/>
  <c r="F38" i="6"/>
  <c r="F33" i="6"/>
  <c r="F41" i="6"/>
  <c r="F42" i="6"/>
  <c r="F26" i="6"/>
  <c r="F49" i="6"/>
  <c r="F27" i="6"/>
  <c r="F30" i="6"/>
  <c r="F24" i="6"/>
  <c r="F28" i="6"/>
  <c r="F31" i="6"/>
  <c r="F37" i="6"/>
  <c r="F36" i="6"/>
  <c r="F34" i="6"/>
  <c r="F29" i="6"/>
  <c r="F17" i="6"/>
  <c r="F12" i="6"/>
  <c r="F10" i="6"/>
  <c r="F14" i="6"/>
  <c r="F20" i="6"/>
  <c r="F22" i="6"/>
  <c r="F19" i="6"/>
  <c r="F4" i="6"/>
  <c r="F8" i="6"/>
  <c r="F5" i="6"/>
  <c r="F21" i="6"/>
  <c r="F15" i="6"/>
  <c r="F250" i="6"/>
  <c r="F7" i="6"/>
  <c r="F16" i="6"/>
  <c r="F9" i="6"/>
  <c r="F13" i="6"/>
  <c r="F18" i="6"/>
  <c r="F3" i="6"/>
  <c r="F6" i="6"/>
  <c r="U63" i="1" l="1"/>
  <c r="AM63" i="1" s="1"/>
  <c r="U23" i="1"/>
  <c r="U94" i="1"/>
  <c r="U30" i="1"/>
  <c r="U103" i="1"/>
  <c r="U95" i="1"/>
  <c r="U398" i="1"/>
  <c r="U402" i="1"/>
  <c r="U325" i="1"/>
  <c r="U354" i="1"/>
  <c r="AM354" i="1" s="1"/>
  <c r="U303" i="1"/>
  <c r="U172" i="1"/>
  <c r="U28" i="1"/>
  <c r="U105" i="1"/>
  <c r="U399" i="1"/>
  <c r="U216" i="1"/>
  <c r="U171" i="1"/>
  <c r="U27" i="1"/>
  <c r="U202" i="1"/>
  <c r="U106" i="1"/>
  <c r="U31" i="1"/>
  <c r="AM31" i="1" s="1"/>
  <c r="U326" i="1"/>
  <c r="U174" i="1"/>
  <c r="U374" i="1"/>
  <c r="U376" i="1"/>
  <c r="U185" i="1"/>
  <c r="U108" i="1"/>
  <c r="U49" i="1"/>
  <c r="U404" i="1"/>
  <c r="U107" i="1"/>
  <c r="U152" i="1"/>
  <c r="U96" i="1"/>
  <c r="AM96" i="1" s="1"/>
  <c r="U48" i="1"/>
  <c r="U32" i="1"/>
  <c r="U24" i="1"/>
  <c r="U104" i="1"/>
  <c r="U207" i="1"/>
  <c r="U47" i="1"/>
  <c r="U33" i="1"/>
  <c r="U22" i="1"/>
  <c r="U45" i="1"/>
  <c r="U25" i="1"/>
  <c r="U15" i="1"/>
  <c r="U151" i="1"/>
  <c r="AM151" i="1" s="1"/>
  <c r="U170" i="1"/>
  <c r="U221" i="1"/>
  <c r="U46" i="1"/>
  <c r="U203" i="1"/>
  <c r="AM203" i="1" s="1"/>
  <c r="U201" i="1"/>
  <c r="U26" i="1"/>
  <c r="U112" i="1"/>
  <c r="U77" i="1"/>
  <c r="U21" i="1"/>
  <c r="U29" i="1"/>
  <c r="U173" i="1"/>
  <c r="U111" i="1"/>
  <c r="U44" i="1"/>
  <c r="AM325" i="1"/>
  <c r="AM46" i="1" l="1"/>
  <c r="AM152" i="1"/>
  <c r="AM376" i="1"/>
  <c r="AM30" i="1"/>
  <c r="AM22" i="1"/>
  <c r="AM95" i="1"/>
  <c r="AM172" i="1"/>
  <c r="AM47" i="1"/>
  <c r="AM404" i="1"/>
  <c r="AM171" i="1"/>
  <c r="AM202" i="1"/>
  <c r="AM33" i="1"/>
  <c r="AM112" i="1"/>
  <c r="AM170" i="1"/>
  <c r="AM103" i="1"/>
  <c r="AM94" i="1"/>
  <c r="AM106" i="1"/>
  <c r="AM402" i="1"/>
  <c r="AM23" i="1"/>
  <c r="AM29" i="1"/>
  <c r="AM28" i="1"/>
  <c r="AM26" i="1"/>
  <c r="AM374" i="1"/>
  <c r="AM24" i="1"/>
  <c r="AM25" i="1"/>
  <c r="AM399" i="1"/>
  <c r="AM49" i="1"/>
  <c r="AM216" i="1"/>
  <c r="AM45" i="1"/>
  <c r="AM108" i="1"/>
  <c r="AM48" i="1"/>
  <c r="AM221" i="1"/>
  <c r="AM185" i="1"/>
  <c r="AM326" i="1"/>
  <c r="AM27" i="1"/>
  <c r="AM105" i="1"/>
  <c r="AM77" i="1"/>
  <c r="AM104" i="1"/>
  <c r="AM173" i="1"/>
  <c r="AM44" i="1"/>
  <c r="AM303" i="1"/>
  <c r="AM398" i="1"/>
  <c r="AM32" i="1"/>
  <c r="AM21" i="1"/>
  <c r="AM107" i="1"/>
  <c r="AM207" i="1"/>
  <c r="AM111" i="1"/>
  <c r="AM201" i="1"/>
  <c r="AM174" i="1"/>
  <c r="AL89" i="1"/>
  <c r="AK89" i="1" s="1"/>
  <c r="AL93" i="1"/>
  <c r="AK93" i="1" s="1"/>
  <c r="AA93" i="1"/>
  <c r="AL92" i="1"/>
  <c r="AK92" i="1" s="1"/>
  <c r="AA92" i="1"/>
  <c r="AL91" i="1"/>
  <c r="AK91" i="1" s="1"/>
  <c r="AA91" i="1"/>
  <c r="AL90" i="1"/>
  <c r="AK90" i="1" s="1"/>
  <c r="AA90" i="1"/>
  <c r="AL88" i="1"/>
  <c r="AK88" i="1" s="1"/>
  <c r="AL87" i="1"/>
  <c r="AK87" i="1" s="1"/>
  <c r="AL86" i="1"/>
  <c r="AK86" i="1" s="1"/>
  <c r="AA86" i="1"/>
  <c r="AL84" i="1"/>
  <c r="AK84" i="1" s="1"/>
  <c r="AA84" i="1"/>
  <c r="AL82" i="1"/>
  <c r="AK82" i="1" s="1"/>
  <c r="AA82" i="1"/>
  <c r="AL80" i="1"/>
  <c r="AK80" i="1" s="1"/>
  <c r="AA80" i="1"/>
  <c r="AL78" i="1"/>
  <c r="AK78" i="1" s="1"/>
  <c r="AA78" i="1"/>
  <c r="AL85" i="1"/>
  <c r="AK85" i="1" s="1"/>
  <c r="AA85" i="1"/>
  <c r="AL83" i="1"/>
  <c r="AK83" i="1" s="1"/>
  <c r="AA83" i="1"/>
  <c r="AL81" i="1"/>
  <c r="AK81" i="1" s="1"/>
  <c r="AA81" i="1"/>
  <c r="AL79" i="1"/>
  <c r="AK79" i="1" s="1"/>
  <c r="AA79" i="1"/>
  <c r="AL195" i="1"/>
  <c r="AK195" i="1" s="1"/>
  <c r="AL194" i="1"/>
  <c r="AK194" i="1" s="1"/>
  <c r="AL76" i="1"/>
  <c r="AK76" i="1" s="1"/>
  <c r="AA76" i="1"/>
  <c r="AL19" i="1"/>
  <c r="AK19" i="1" s="1"/>
  <c r="AA19" i="1"/>
  <c r="AL18" i="1"/>
  <c r="AK18" i="1" s="1"/>
  <c r="AA18" i="1"/>
  <c r="AL17" i="1"/>
  <c r="AK17" i="1" s="1"/>
  <c r="AA17" i="1"/>
  <c r="AA62" i="1"/>
  <c r="AL62" i="1"/>
  <c r="AK62" i="1" s="1"/>
  <c r="AA64" i="1"/>
  <c r="AL64" i="1"/>
  <c r="AK64" i="1" s="1"/>
  <c r="AA65" i="1"/>
  <c r="AL65" i="1"/>
  <c r="AK65" i="1" s="1"/>
  <c r="AA66" i="1"/>
  <c r="AL66" i="1"/>
  <c r="AK66" i="1" s="1"/>
  <c r="AA68" i="1"/>
  <c r="AL68" i="1"/>
  <c r="AK68" i="1" s="1"/>
  <c r="AA69" i="1"/>
  <c r="AL69" i="1"/>
  <c r="AK69" i="1" s="1"/>
  <c r="AA70" i="1"/>
  <c r="AL70" i="1"/>
  <c r="AK70" i="1" s="1"/>
  <c r="AA71" i="1"/>
  <c r="AL71" i="1"/>
  <c r="AK71" i="1" s="1"/>
  <c r="AA67" i="1"/>
  <c r="AL67" i="1"/>
  <c r="AK67" i="1" s="1"/>
  <c r="AA61" i="1"/>
  <c r="AL61" i="1"/>
  <c r="AK61" i="1" s="1"/>
  <c r="AL150" i="1"/>
  <c r="AK150" i="1" s="1"/>
  <c r="AA150" i="1"/>
  <c r="AA56" i="1"/>
  <c r="AL56" i="1"/>
  <c r="AK56" i="1" s="1"/>
  <c r="AA57" i="1"/>
  <c r="AL57" i="1"/>
  <c r="AK57" i="1" s="1"/>
  <c r="AA58" i="1"/>
  <c r="AL58" i="1"/>
  <c r="AK58" i="1" s="1"/>
  <c r="AA59" i="1"/>
  <c r="AL59" i="1"/>
  <c r="AK59" i="1" s="1"/>
  <c r="AA60" i="1"/>
  <c r="AL60" i="1"/>
  <c r="AK60" i="1" s="1"/>
  <c r="AL196" i="1"/>
  <c r="AK196" i="1" s="1"/>
  <c r="AA196" i="1"/>
  <c r="AL139" i="1"/>
  <c r="AK139" i="1" s="1"/>
  <c r="AA139" i="1"/>
  <c r="AL138" i="1"/>
  <c r="AK138" i="1" s="1"/>
  <c r="AA138" i="1"/>
  <c r="AL129" i="1"/>
  <c r="AK129" i="1" s="1"/>
  <c r="AA129" i="1"/>
  <c r="AL123" i="1"/>
  <c r="AK123" i="1" s="1"/>
  <c r="AA123" i="1"/>
  <c r="AL122" i="1"/>
  <c r="AK122" i="1" s="1"/>
  <c r="AA122" i="1"/>
  <c r="AL121" i="1"/>
  <c r="AK121" i="1" s="1"/>
  <c r="AA121" i="1"/>
  <c r="AL128" i="1"/>
  <c r="AK128" i="1" s="1"/>
  <c r="AA128" i="1"/>
  <c r="AL110" i="1"/>
  <c r="AK110" i="1" s="1"/>
  <c r="AA110" i="1"/>
  <c r="AL75" i="1"/>
  <c r="AK75" i="1" s="1"/>
  <c r="AA75" i="1"/>
  <c r="AL74" i="1"/>
  <c r="AK74" i="1" s="1"/>
  <c r="AA74" i="1"/>
  <c r="AL190" i="1"/>
  <c r="AK190" i="1" s="1"/>
  <c r="AA190" i="1"/>
  <c r="AA73" i="1"/>
  <c r="AL73" i="1"/>
  <c r="AK73" i="1" s="1"/>
  <c r="AA72" i="1"/>
  <c r="AL72" i="1"/>
  <c r="AK72" i="1" s="1"/>
  <c r="AL13" i="1"/>
  <c r="AK13" i="1" s="1"/>
  <c r="AA13" i="1"/>
  <c r="AL276" i="1"/>
  <c r="AK276" i="1" s="1"/>
  <c r="AL294" i="1"/>
  <c r="AK294" i="1" s="1"/>
  <c r="AL241" i="1"/>
  <c r="AK241" i="1" s="1"/>
  <c r="AA241" i="1"/>
  <c r="U58" i="1" l="1"/>
  <c r="AM58" i="1" s="1"/>
  <c r="U69" i="1"/>
  <c r="AM69" i="1" s="1"/>
  <c r="U17" i="1"/>
  <c r="U81" i="1"/>
  <c r="U87" i="1"/>
  <c r="AM87" i="1" s="1"/>
  <c r="U78" i="1"/>
  <c r="U91" i="1"/>
  <c r="U123" i="1"/>
  <c r="U195" i="1"/>
  <c r="AM195" i="1" s="1"/>
  <c r="U84" i="1"/>
  <c r="U89" i="1"/>
  <c r="U128" i="1"/>
  <c r="U19" i="1"/>
  <c r="AM19" i="1" s="1"/>
  <c r="U83" i="1"/>
  <c r="U88" i="1"/>
  <c r="U18" i="1"/>
  <c r="U190" i="1"/>
  <c r="AM190" i="1" s="1"/>
  <c r="U64" i="1"/>
  <c r="U76" i="1"/>
  <c r="U80" i="1"/>
  <c r="U92" i="1"/>
  <c r="U276" i="1"/>
  <c r="U60" i="1"/>
  <c r="U196" i="1"/>
  <c r="U70" i="1"/>
  <c r="AM70" i="1" s="1"/>
  <c r="U79" i="1"/>
  <c r="AM79" i="1" s="1"/>
  <c r="U86" i="1"/>
  <c r="U72" i="1"/>
  <c r="U75" i="1"/>
  <c r="AM75" i="1" s="1"/>
  <c r="U139" i="1"/>
  <c r="U71" i="1"/>
  <c r="U241" i="1"/>
  <c r="U73" i="1"/>
  <c r="U121" i="1"/>
  <c r="AM121" i="1" s="1"/>
  <c r="U129" i="1"/>
  <c r="U61" i="1"/>
  <c r="U59" i="1"/>
  <c r="U66" i="1"/>
  <c r="U85" i="1"/>
  <c r="U65" i="1"/>
  <c r="U57" i="1"/>
  <c r="U68" i="1"/>
  <c r="U110" i="1"/>
  <c r="U294" i="1"/>
  <c r="U122" i="1"/>
  <c r="U56" i="1"/>
  <c r="U90" i="1"/>
  <c r="U74" i="1"/>
  <c r="U138" i="1"/>
  <c r="U150" i="1"/>
  <c r="U67" i="1"/>
  <c r="U62" i="1"/>
  <c r="U194" i="1"/>
  <c r="U82" i="1"/>
  <c r="U93" i="1"/>
  <c r="AM13" i="1"/>
  <c r="AM62" i="1" l="1"/>
  <c r="AM92" i="1"/>
  <c r="AM89" i="1"/>
  <c r="AM17" i="1"/>
  <c r="AM139" i="1"/>
  <c r="AM57" i="1"/>
  <c r="AM64" i="1"/>
  <c r="AM84" i="1"/>
  <c r="AM91" i="1"/>
  <c r="AM276" i="1"/>
  <c r="AM294" i="1"/>
  <c r="AM82" i="1"/>
  <c r="AM73" i="1"/>
  <c r="AM66" i="1"/>
  <c r="AM71" i="1"/>
  <c r="AM60" i="1"/>
  <c r="AM59" i="1"/>
  <c r="AM93" i="1"/>
  <c r="AM67" i="1"/>
  <c r="AM90" i="1"/>
  <c r="AM110" i="1"/>
  <c r="AM85" i="1"/>
  <c r="AM61" i="1"/>
  <c r="AM241" i="1"/>
  <c r="AM72" i="1"/>
  <c r="AM196" i="1"/>
  <c r="AM80" i="1"/>
  <c r="AM18" i="1"/>
  <c r="AM128" i="1"/>
  <c r="AM123" i="1"/>
  <c r="AM81" i="1"/>
  <c r="AM122" i="1"/>
  <c r="AM74" i="1"/>
  <c r="AM65" i="1"/>
  <c r="AM150" i="1"/>
  <c r="AM56" i="1"/>
  <c r="AM68" i="1"/>
  <c r="AM129" i="1"/>
  <c r="AM86" i="1"/>
  <c r="AM76" i="1"/>
  <c r="AM88" i="1"/>
  <c r="AM194" i="1"/>
  <c r="AM138" i="1"/>
  <c r="AM83" i="1"/>
  <c r="AM78" i="1"/>
  <c r="AL5" i="1"/>
  <c r="AK5" i="1" s="1"/>
  <c r="AL385" i="1"/>
  <c r="AK385" i="1" s="1"/>
  <c r="AL389" i="1"/>
  <c r="AK389" i="1" s="1"/>
  <c r="AL393" i="1"/>
  <c r="AK393" i="1" s="1"/>
  <c r="AL390" i="1"/>
  <c r="AK390" i="1" s="1"/>
  <c r="AL392" i="1"/>
  <c r="AK392" i="1" s="1"/>
  <c r="AL395" i="1"/>
  <c r="AK395" i="1" s="1"/>
  <c r="AL384" i="1"/>
  <c r="AK384" i="1" s="1"/>
  <c r="AL365" i="1"/>
  <c r="AK365" i="1" s="1"/>
  <c r="AL373" i="1"/>
  <c r="AK373" i="1" s="1"/>
  <c r="AL369" i="1"/>
  <c r="AK369" i="1" s="1"/>
  <c r="AL380" i="1"/>
  <c r="AK380" i="1" s="1"/>
  <c r="AL370" i="1"/>
  <c r="AK370" i="1" s="1"/>
  <c r="AL375" i="1"/>
  <c r="AK375" i="1" s="1"/>
  <c r="AL378" i="1"/>
  <c r="AK378" i="1" s="1"/>
  <c r="AL363" i="1"/>
  <c r="AK363" i="1" s="1"/>
  <c r="AL366" i="1"/>
  <c r="AK366" i="1" s="1"/>
  <c r="AL379" i="1"/>
  <c r="AK379" i="1" s="1"/>
  <c r="AL372" i="1"/>
  <c r="AK372" i="1" s="1"/>
  <c r="AL367" i="1"/>
  <c r="AK367" i="1" s="1"/>
  <c r="AL364" i="1"/>
  <c r="AK364" i="1" s="1"/>
  <c r="AL368" i="1"/>
  <c r="AK368" i="1" s="1"/>
  <c r="AL371" i="1"/>
  <c r="AK371" i="1" s="1"/>
  <c r="AL377" i="1"/>
  <c r="AK377" i="1" s="1"/>
  <c r="AL362" i="1"/>
  <c r="AK362" i="1" s="1"/>
  <c r="AL361" i="1"/>
  <c r="AK361" i="1" s="1"/>
  <c r="AL360" i="1"/>
  <c r="AK360" i="1" s="1"/>
  <c r="AL359" i="1"/>
  <c r="AK359" i="1" s="1"/>
  <c r="AL352" i="1"/>
  <c r="AK352" i="1" s="1"/>
  <c r="AL356" i="1"/>
  <c r="AK356" i="1" s="1"/>
  <c r="AL347" i="1"/>
  <c r="AK347" i="1" s="1"/>
  <c r="AL348" i="1"/>
  <c r="AK348" i="1" s="1"/>
  <c r="AL355" i="1"/>
  <c r="AK355" i="1" s="1"/>
  <c r="AL350" i="1"/>
  <c r="AK350" i="1" s="1"/>
  <c r="AL357" i="1"/>
  <c r="AK357" i="1" s="1"/>
  <c r="AL349" i="1"/>
  <c r="AK349" i="1" s="1"/>
  <c r="AL353" i="1"/>
  <c r="AK353" i="1" s="1"/>
  <c r="AA5" i="1"/>
  <c r="W5" i="1"/>
  <c r="X5" i="1" s="1"/>
  <c r="S5" i="1" s="1"/>
  <c r="Z5" i="1" s="1"/>
  <c r="Z494" i="1" s="1"/>
  <c r="U345" i="1" l="1"/>
  <c r="U302" i="1"/>
  <c r="U220" i="1"/>
  <c r="U100" i="1"/>
  <c r="U156" i="1"/>
  <c r="U11" i="1"/>
  <c r="U275" i="1"/>
  <c r="U260" i="1"/>
  <c r="U218" i="1"/>
  <c r="U360" i="1"/>
  <c r="AM360" i="1" s="1"/>
  <c r="U393" i="1"/>
  <c r="U351" i="1"/>
  <c r="U312" i="1"/>
  <c r="U299" i="1"/>
  <c r="U133" i="1"/>
  <c r="U176" i="1"/>
  <c r="U192" i="1"/>
  <c r="U279" i="1"/>
  <c r="U234" i="1"/>
  <c r="U206" i="1"/>
  <c r="U98" i="1"/>
  <c r="U350" i="1"/>
  <c r="U389" i="1"/>
  <c r="U334" i="1"/>
  <c r="U282" i="1"/>
  <c r="U132" i="1"/>
  <c r="U183" i="1"/>
  <c r="U187" i="1"/>
  <c r="U9" i="1"/>
  <c r="U267" i="1"/>
  <c r="U250" i="1"/>
  <c r="U205" i="1"/>
  <c r="U355" i="1"/>
  <c r="AM355" i="1" s="1"/>
  <c r="U366" i="1"/>
  <c r="U337" i="1"/>
  <c r="U319" i="1"/>
  <c r="U289" i="1"/>
  <c r="U120" i="1"/>
  <c r="U182" i="1"/>
  <c r="U186" i="1"/>
  <c r="U247" i="1"/>
  <c r="U5" i="1"/>
  <c r="AM5" i="1" s="1"/>
  <c r="U343" i="1"/>
  <c r="U307" i="1"/>
  <c r="U137" i="1"/>
  <c r="U168" i="1"/>
  <c r="U7" i="1"/>
  <c r="U256" i="1"/>
  <c r="U212" i="1"/>
  <c r="U347" i="1"/>
  <c r="AM347" i="1" s="1"/>
  <c r="U333" i="1"/>
  <c r="U295" i="1"/>
  <c r="U126" i="1"/>
  <c r="U154" i="1"/>
  <c r="U193" i="1"/>
  <c r="U259" i="1"/>
  <c r="U238" i="1"/>
  <c r="U141" i="1"/>
  <c r="U372" i="1"/>
  <c r="U339" i="1"/>
  <c r="U311" i="1"/>
  <c r="U125" i="1"/>
  <c r="U155" i="1"/>
  <c r="U34" i="1"/>
  <c r="U229" i="1"/>
  <c r="U249" i="1"/>
  <c r="U361" i="1"/>
  <c r="U358" i="1"/>
  <c r="U315" i="1"/>
  <c r="U286" i="1"/>
  <c r="U114" i="1"/>
  <c r="U162" i="1"/>
  <c r="U191" i="1"/>
  <c r="U274" i="1"/>
  <c r="U231" i="1"/>
  <c r="U233" i="1"/>
  <c r="U144" i="1"/>
  <c r="U365" i="1"/>
  <c r="U328" i="1"/>
  <c r="U314" i="1"/>
  <c r="U161" i="1"/>
  <c r="U189" i="1"/>
  <c r="U273" i="1"/>
  <c r="U255" i="1"/>
  <c r="U245" i="1"/>
  <c r="U225" i="1"/>
  <c r="U148" i="1"/>
  <c r="U348" i="1"/>
  <c r="U363" i="1"/>
  <c r="U322" i="1"/>
  <c r="U331" i="1"/>
  <c r="U119" i="1"/>
  <c r="U181" i="1"/>
  <c r="U42" i="1"/>
  <c r="U290" i="1"/>
  <c r="U268" i="1"/>
  <c r="U236" i="1"/>
  <c r="U287" i="1"/>
  <c r="U143" i="1"/>
  <c r="U378" i="1"/>
  <c r="U336" i="1"/>
  <c r="U330" i="1"/>
  <c r="U313" i="1"/>
  <c r="U304" i="1"/>
  <c r="U306" i="1"/>
  <c r="U300" i="1"/>
  <c r="U293" i="1"/>
  <c r="U297" i="1"/>
  <c r="U136" i="1"/>
  <c r="U166" i="1"/>
  <c r="U102" i="1"/>
  <c r="U180" i="1"/>
  <c r="U167" i="1"/>
  <c r="U159" i="1"/>
  <c r="U55" i="1"/>
  <c r="U41" i="1"/>
  <c r="U16" i="1"/>
  <c r="U6" i="1"/>
  <c r="U278" i="1"/>
  <c r="U280" i="1"/>
  <c r="U264" i="1"/>
  <c r="U253" i="1"/>
  <c r="U239" i="1"/>
  <c r="U248" i="1"/>
  <c r="U227" i="1"/>
  <c r="U217" i="1"/>
  <c r="U211" i="1"/>
  <c r="U147" i="1"/>
  <c r="U145" i="1"/>
  <c r="U356" i="1"/>
  <c r="U368" i="1"/>
  <c r="U375" i="1"/>
  <c r="AM375" i="1" s="1"/>
  <c r="U392" i="1"/>
  <c r="U317" i="1"/>
  <c r="U292" i="1"/>
  <c r="U198" i="1"/>
  <c r="U116" i="1"/>
  <c r="U177" i="1"/>
  <c r="U52" i="1"/>
  <c r="U35" i="1"/>
  <c r="U263" i="1"/>
  <c r="U240" i="1"/>
  <c r="U209" i="1"/>
  <c r="U149" i="1"/>
  <c r="U357" i="1"/>
  <c r="U369" i="1"/>
  <c r="U335" i="1"/>
  <c r="U318" i="1"/>
  <c r="U197" i="1"/>
  <c r="U184" i="1"/>
  <c r="U163" i="1"/>
  <c r="U10" i="1"/>
  <c r="U265" i="1"/>
  <c r="U237" i="1"/>
  <c r="U140" i="1"/>
  <c r="U373" i="1"/>
  <c r="U342" i="1"/>
  <c r="U310" i="1"/>
  <c r="U124" i="1"/>
  <c r="U175" i="1"/>
  <c r="U50" i="1"/>
  <c r="U20" i="1"/>
  <c r="U261" i="1"/>
  <c r="U222" i="1"/>
  <c r="U153" i="1"/>
  <c r="U362" i="1"/>
  <c r="U385" i="1"/>
  <c r="U321" i="1"/>
  <c r="U283" i="1"/>
  <c r="U131" i="1"/>
  <c r="U169" i="1"/>
  <c r="U43" i="1"/>
  <c r="U8" i="1"/>
  <c r="U266" i="1"/>
  <c r="U230" i="1"/>
  <c r="U219" i="1"/>
  <c r="U97" i="1"/>
  <c r="U377" i="1"/>
  <c r="U384" i="1"/>
  <c r="U341" i="1"/>
  <c r="U324" i="1"/>
  <c r="U309" i="1"/>
  <c r="U298" i="1"/>
  <c r="U130" i="1"/>
  <c r="U109" i="1"/>
  <c r="U160" i="1"/>
  <c r="U37" i="1"/>
  <c r="U188" i="1"/>
  <c r="U272" i="1"/>
  <c r="U235" i="1"/>
  <c r="U243" i="1"/>
  <c r="U99" i="1"/>
  <c r="U371" i="1"/>
  <c r="U395" i="1"/>
  <c r="U338" i="1"/>
  <c r="U329" i="1"/>
  <c r="U323" i="1"/>
  <c r="U316" i="1"/>
  <c r="U305" i="1"/>
  <c r="U381" i="1"/>
  <c r="U285" i="1"/>
  <c r="U200" i="1"/>
  <c r="U135" i="1"/>
  <c r="U118" i="1"/>
  <c r="U101" i="1"/>
  <c r="U179" i="1"/>
  <c r="U165" i="1"/>
  <c r="U158" i="1"/>
  <c r="U54" i="1"/>
  <c r="U40" i="1"/>
  <c r="U14" i="1"/>
  <c r="U38" i="1"/>
  <c r="U270" i="1"/>
  <c r="U271" i="1"/>
  <c r="U262" i="1"/>
  <c r="U254" i="1"/>
  <c r="U242" i="1"/>
  <c r="U246" i="1"/>
  <c r="U215" i="1"/>
  <c r="U213" i="1"/>
  <c r="U208" i="1"/>
  <c r="U142" i="1"/>
  <c r="U353" i="1"/>
  <c r="U352" i="1"/>
  <c r="AM352" i="1" s="1"/>
  <c r="U364" i="1"/>
  <c r="AM364" i="1" s="1"/>
  <c r="U370" i="1"/>
  <c r="U288" i="1"/>
  <c r="U223" i="1"/>
  <c r="U291" i="1"/>
  <c r="U115" i="1"/>
  <c r="U51" i="1"/>
  <c r="U252" i="1"/>
  <c r="U224" i="1"/>
  <c r="U379" i="1"/>
  <c r="U320" i="1"/>
  <c r="U340" i="1"/>
  <c r="U332" i="1"/>
  <c r="U296" i="1"/>
  <c r="U327" i="1"/>
  <c r="U308" i="1"/>
  <c r="U281" i="1"/>
  <c r="U284" i="1"/>
  <c r="U199" i="1"/>
  <c r="U134" i="1"/>
  <c r="U127" i="1"/>
  <c r="U117" i="1"/>
  <c r="U113" i="1"/>
  <c r="U178" i="1"/>
  <c r="U164" i="1"/>
  <c r="U157" i="1"/>
  <c r="U53" i="1"/>
  <c r="U39" i="1"/>
  <c r="U12" i="1"/>
  <c r="U36" i="1"/>
  <c r="U277" i="1"/>
  <c r="U269" i="1"/>
  <c r="U257" i="1"/>
  <c r="U251" i="1"/>
  <c r="U232" i="1"/>
  <c r="U244" i="1"/>
  <c r="U214" i="1"/>
  <c r="U210" i="1"/>
  <c r="U226" i="1"/>
  <c r="U146" i="1"/>
  <c r="U349" i="1"/>
  <c r="U359" i="1"/>
  <c r="U367" i="1"/>
  <c r="U380" i="1"/>
  <c r="U390" i="1"/>
  <c r="AM392" i="1" l="1"/>
  <c r="AM362" i="1"/>
  <c r="AM378" i="1"/>
  <c r="AM377" i="1"/>
  <c r="AM380" i="1"/>
  <c r="AM367" i="1"/>
  <c r="AM357" i="1"/>
  <c r="AM363" i="1"/>
  <c r="AM373" i="1"/>
  <c r="AM350" i="1"/>
  <c r="AM372" i="1"/>
  <c r="AM379" i="1"/>
  <c r="AM353" i="1"/>
  <c r="AM359" i="1"/>
  <c r="AM370" i="1"/>
  <c r="AM395" i="1"/>
  <c r="AM368" i="1"/>
  <c r="AM348" i="1"/>
  <c r="AM365" i="1"/>
  <c r="AM361" i="1"/>
  <c r="AM366" i="1"/>
  <c r="AM389" i="1"/>
  <c r="AM393" i="1"/>
  <c r="AM385" i="1"/>
  <c r="AM356" i="1"/>
  <c r="AM371" i="1"/>
  <c r="AM384" i="1"/>
  <c r="AM369" i="1"/>
  <c r="AM349" i="1"/>
  <c r="AM390" i="1"/>
  <c r="AL318" i="1"/>
  <c r="AK318" i="1" s="1"/>
  <c r="AL299" i="1"/>
  <c r="AK299" i="1" s="1"/>
  <c r="AL295" i="1"/>
  <c r="AK295" i="1" s="1"/>
  <c r="AA132" i="1"/>
  <c r="AL132" i="1"/>
  <c r="AK132" i="1" s="1"/>
  <c r="AA180" i="1"/>
  <c r="AL180" i="1"/>
  <c r="AK180" i="1" s="1"/>
  <c r="AA181" i="1"/>
  <c r="AL181" i="1"/>
  <c r="AK181" i="1" s="1"/>
  <c r="AA168" i="1"/>
  <c r="AL168" i="1"/>
  <c r="AK168" i="1" s="1"/>
  <c r="AL278" i="1"/>
  <c r="AK278" i="1" s="1"/>
  <c r="AL290" i="1"/>
  <c r="AK290" i="1" s="1"/>
  <c r="AA145" i="1"/>
  <c r="AA99" i="1"/>
  <c r="AA97" i="1"/>
  <c r="AA140" i="1"/>
  <c r="AA141" i="1"/>
  <c r="AA146" i="1"/>
  <c r="AA142" i="1"/>
  <c r="AA147" i="1"/>
  <c r="AA143" i="1"/>
  <c r="AA148" i="1"/>
  <c r="AA144" i="1"/>
  <c r="AA98" i="1"/>
  <c r="AA149" i="1"/>
  <c r="AA249" i="1"/>
  <c r="AA224" i="1"/>
  <c r="AA223" i="1"/>
  <c r="AA226" i="1"/>
  <c r="AA208" i="1"/>
  <c r="AA211" i="1"/>
  <c r="AA212" i="1"/>
  <c r="AA225" i="1"/>
  <c r="AA205" i="1"/>
  <c r="AA206" i="1"/>
  <c r="AA209" i="1"/>
  <c r="AA210" i="1"/>
  <c r="AA213" i="1"/>
  <c r="AA217" i="1"/>
  <c r="AA219" i="1"/>
  <c r="AA222" i="1"/>
  <c r="AA229" i="1"/>
  <c r="AA218" i="1"/>
  <c r="AA215" i="1"/>
  <c r="AA227" i="1"/>
  <c r="AA243" i="1"/>
  <c r="AA247" i="1"/>
  <c r="AA233" i="1"/>
  <c r="AA237" i="1"/>
  <c r="AA238" i="1"/>
  <c r="AA244" i="1"/>
  <c r="AA246" i="1"/>
  <c r="AA248" i="1"/>
  <c r="AA236" i="1"/>
  <c r="AA245" i="1"/>
  <c r="AA250" i="1"/>
  <c r="AA234" i="1"/>
  <c r="AA240" i="1"/>
  <c r="AA232" i="1"/>
  <c r="AA242" i="1"/>
  <c r="AA239" i="1"/>
  <c r="AA235" i="1"/>
  <c r="AA230" i="1"/>
  <c r="AA231" i="1"/>
  <c r="AA260" i="1"/>
  <c r="AA251" i="1"/>
  <c r="AA254" i="1"/>
  <c r="AA253" i="1"/>
  <c r="AA256" i="1"/>
  <c r="AA255" i="1"/>
  <c r="AA261" i="1"/>
  <c r="AA252" i="1"/>
  <c r="AA259" i="1"/>
  <c r="AA257" i="1"/>
  <c r="AA262" i="1"/>
  <c r="AA264" i="1"/>
  <c r="AA268" i="1"/>
  <c r="AA266" i="1"/>
  <c r="AA267" i="1"/>
  <c r="AA265" i="1"/>
  <c r="AA263" i="1"/>
  <c r="AA269" i="1"/>
  <c r="AA271" i="1"/>
  <c r="AA280" i="1"/>
  <c r="AA272" i="1"/>
  <c r="AA273" i="1"/>
  <c r="AA274" i="1"/>
  <c r="AA279" i="1"/>
  <c r="AA275" i="1"/>
  <c r="AA277" i="1"/>
  <c r="AA35" i="1"/>
  <c r="AA36" i="1"/>
  <c r="AA38" i="1"/>
  <c r="AA6" i="1"/>
  <c r="AA7" i="1"/>
  <c r="AA8" i="1"/>
  <c r="AA192" i="1"/>
  <c r="AA39" i="1"/>
  <c r="AA40" i="1"/>
  <c r="AA41" i="1"/>
  <c r="AA42" i="1"/>
  <c r="AA43" i="1"/>
  <c r="AA50" i="1"/>
  <c r="AA51" i="1"/>
  <c r="AA52" i="1"/>
  <c r="AA53" i="1"/>
  <c r="AA54" i="1"/>
  <c r="AA55" i="1"/>
  <c r="AA15" i="1"/>
  <c r="AA37" i="1"/>
  <c r="AA186" i="1"/>
  <c r="AA187" i="1"/>
  <c r="AA156" i="1"/>
  <c r="AA157" i="1"/>
  <c r="AA158" i="1"/>
  <c r="AA159" i="1"/>
  <c r="AA160" i="1"/>
  <c r="AA161" i="1"/>
  <c r="AA162" i="1"/>
  <c r="AA163" i="1"/>
  <c r="AA164" i="1"/>
  <c r="AA165" i="1"/>
  <c r="AA167" i="1"/>
  <c r="AA169" i="1"/>
  <c r="AA175" i="1"/>
  <c r="AA176" i="1"/>
  <c r="AA177" i="1"/>
  <c r="AA178" i="1"/>
  <c r="AA179" i="1"/>
  <c r="AA182" i="1"/>
  <c r="AA183" i="1"/>
  <c r="AA184" i="1"/>
  <c r="AA100" i="1"/>
  <c r="AA113" i="1"/>
  <c r="AA101" i="1"/>
  <c r="AA102" i="1"/>
  <c r="AA109" i="1"/>
  <c r="AA114" i="1"/>
  <c r="AA115" i="1"/>
  <c r="AA116" i="1"/>
  <c r="AA117" i="1"/>
  <c r="AA118" i="1"/>
  <c r="AA166" i="1"/>
  <c r="AA119" i="1"/>
  <c r="AA120" i="1"/>
  <c r="AA124" i="1"/>
  <c r="AA125" i="1"/>
  <c r="AA126" i="1"/>
  <c r="AA127" i="1"/>
  <c r="AA130" i="1"/>
  <c r="AA131" i="1"/>
  <c r="AA133" i="1"/>
  <c r="AA220" i="1"/>
  <c r="AA134" i="1"/>
  <c r="AA135" i="1"/>
  <c r="AA136" i="1"/>
  <c r="AA137" i="1"/>
  <c r="AA197" i="1"/>
  <c r="AA198" i="1"/>
  <c r="AA199" i="1"/>
  <c r="AA200" i="1"/>
  <c r="AA20" i="1"/>
  <c r="AA34" i="1"/>
  <c r="AA10" i="1"/>
  <c r="AA11" i="1"/>
  <c r="AA12" i="1"/>
  <c r="AA14" i="1"/>
  <c r="AA16" i="1"/>
  <c r="AA188" i="1"/>
  <c r="AA189" i="1"/>
  <c r="AA191" i="1"/>
  <c r="AA9" i="1"/>
  <c r="AL252" i="1"/>
  <c r="AK252" i="1" s="1"/>
  <c r="AL261" i="1"/>
  <c r="AK261" i="1" s="1"/>
  <c r="AL243" i="1"/>
  <c r="AK243" i="1" s="1"/>
  <c r="AL227" i="1"/>
  <c r="AK227" i="1" s="1"/>
  <c r="AL9" i="1"/>
  <c r="AK9" i="1" s="1"/>
  <c r="AL20" i="1"/>
  <c r="AK20" i="1" s="1"/>
  <c r="AL34" i="1"/>
  <c r="AK34" i="1" s="1"/>
  <c r="AL10" i="1"/>
  <c r="AK10" i="1" s="1"/>
  <c r="AL11" i="1"/>
  <c r="AK11" i="1" s="1"/>
  <c r="AL12" i="1"/>
  <c r="AK12" i="1" s="1"/>
  <c r="AL14" i="1"/>
  <c r="AK14" i="1" s="1"/>
  <c r="AL16" i="1"/>
  <c r="AK16" i="1" s="1"/>
  <c r="AL188" i="1"/>
  <c r="AK188" i="1" s="1"/>
  <c r="AL189" i="1"/>
  <c r="AK189" i="1" s="1"/>
  <c r="AL191" i="1"/>
  <c r="AK191" i="1" s="1"/>
  <c r="J3" i="4"/>
  <c r="D3" i="4" s="1"/>
  <c r="AL140" i="1"/>
  <c r="AK140" i="1" s="1"/>
  <c r="AL145" i="1"/>
  <c r="AK145" i="1" s="1"/>
  <c r="AL99" i="1"/>
  <c r="AK99" i="1" s="1"/>
  <c r="AL97" i="1"/>
  <c r="AK97" i="1" s="1"/>
  <c r="AL141" i="1"/>
  <c r="AK141" i="1" s="1"/>
  <c r="AL143" i="1"/>
  <c r="AK143" i="1" s="1"/>
  <c r="AL148" i="1"/>
  <c r="AK148" i="1" s="1"/>
  <c r="AL146" i="1"/>
  <c r="AK146" i="1" s="1"/>
  <c r="AL144" i="1"/>
  <c r="AK144" i="1" s="1"/>
  <c r="AL142" i="1"/>
  <c r="AK142" i="1" s="1"/>
  <c r="AL98" i="1"/>
  <c r="AK98" i="1" s="1"/>
  <c r="AL147" i="1"/>
  <c r="AK147" i="1" s="1"/>
  <c r="AL153" i="1"/>
  <c r="AK153" i="1" s="1"/>
  <c r="AL149" i="1"/>
  <c r="AK149" i="1" s="1"/>
  <c r="AL35" i="1"/>
  <c r="AK35" i="1" s="1"/>
  <c r="AL36" i="1"/>
  <c r="AK36" i="1" s="1"/>
  <c r="AL38" i="1"/>
  <c r="AK38" i="1" s="1"/>
  <c r="AL6" i="1"/>
  <c r="AK6" i="1" s="1"/>
  <c r="AL8" i="1"/>
  <c r="AK8" i="1" s="1"/>
  <c r="AL7" i="1"/>
  <c r="AK7" i="1" s="1"/>
  <c r="AL192" i="1"/>
  <c r="AK192" i="1" s="1"/>
  <c r="AL193" i="1"/>
  <c r="AK193" i="1" s="1"/>
  <c r="AL39" i="1"/>
  <c r="AK39" i="1" s="1"/>
  <c r="AL40" i="1"/>
  <c r="AK40" i="1" s="1"/>
  <c r="AL41" i="1"/>
  <c r="AK41" i="1" s="1"/>
  <c r="AL42" i="1"/>
  <c r="AK42" i="1" s="1"/>
  <c r="AL43" i="1"/>
  <c r="AK43" i="1" s="1"/>
  <c r="AL50" i="1"/>
  <c r="AK50" i="1" s="1"/>
  <c r="AL51" i="1"/>
  <c r="AK51" i="1" s="1"/>
  <c r="AL52" i="1"/>
  <c r="AK52" i="1" s="1"/>
  <c r="AL53" i="1"/>
  <c r="AK53" i="1" s="1"/>
  <c r="AL54" i="1"/>
  <c r="AK54" i="1" s="1"/>
  <c r="AL55" i="1"/>
  <c r="AK55" i="1" s="1"/>
  <c r="AL15" i="1"/>
  <c r="AK15" i="1" s="1"/>
  <c r="AL37" i="1"/>
  <c r="AK37" i="1" s="1"/>
  <c r="AL186" i="1"/>
  <c r="AK186" i="1" s="1"/>
  <c r="AL187" i="1"/>
  <c r="AK187" i="1" s="1"/>
  <c r="AL155" i="1"/>
  <c r="AK155" i="1" s="1"/>
  <c r="AL156" i="1"/>
  <c r="AK156" i="1" s="1"/>
  <c r="AL157" i="1"/>
  <c r="AK157" i="1" s="1"/>
  <c r="AL158" i="1"/>
  <c r="AK158" i="1" s="1"/>
  <c r="AL160" i="1"/>
  <c r="AK160" i="1" s="1"/>
  <c r="AL159" i="1"/>
  <c r="AK159" i="1" s="1"/>
  <c r="AL161" i="1"/>
  <c r="AK161" i="1" s="1"/>
  <c r="AL162" i="1"/>
  <c r="AK162" i="1" s="1"/>
  <c r="AL163" i="1"/>
  <c r="AK163" i="1" s="1"/>
  <c r="AL154" i="1"/>
  <c r="AK154" i="1" s="1"/>
  <c r="AL164" i="1"/>
  <c r="AK164" i="1" s="1"/>
  <c r="AL165" i="1"/>
  <c r="AK165" i="1" s="1"/>
  <c r="AL167" i="1"/>
  <c r="AK167" i="1" s="1"/>
  <c r="AL169" i="1"/>
  <c r="AK169" i="1" s="1"/>
  <c r="AL175" i="1"/>
  <c r="AK175" i="1" s="1"/>
  <c r="AL176" i="1"/>
  <c r="AK176" i="1" s="1"/>
  <c r="AL177" i="1"/>
  <c r="AK177" i="1" s="1"/>
  <c r="AL178" i="1"/>
  <c r="AK178" i="1" s="1"/>
  <c r="AL179" i="1"/>
  <c r="AK179" i="1" s="1"/>
  <c r="AL182" i="1"/>
  <c r="AK182" i="1" s="1"/>
  <c r="AL183" i="1"/>
  <c r="AK183" i="1" s="1"/>
  <c r="AL184" i="1"/>
  <c r="AK184" i="1" s="1"/>
  <c r="AL100" i="1"/>
  <c r="AK100" i="1" s="1"/>
  <c r="AL113" i="1"/>
  <c r="AK113" i="1" s="1"/>
  <c r="AL101" i="1"/>
  <c r="AK101" i="1" s="1"/>
  <c r="AL102" i="1"/>
  <c r="AK102" i="1" s="1"/>
  <c r="AL109" i="1"/>
  <c r="AK109" i="1" s="1"/>
  <c r="AL249" i="1"/>
  <c r="AK249" i="1" s="1"/>
  <c r="AL224" i="1"/>
  <c r="AK224" i="1" s="1"/>
  <c r="AL223" i="1"/>
  <c r="AK223" i="1" s="1"/>
  <c r="AL226" i="1"/>
  <c r="AK226" i="1" s="1"/>
  <c r="AL208" i="1"/>
  <c r="AK208" i="1" s="1"/>
  <c r="AL211" i="1"/>
  <c r="AK211" i="1" s="1"/>
  <c r="AL212" i="1"/>
  <c r="AK212" i="1" s="1"/>
  <c r="AL225" i="1"/>
  <c r="AK225" i="1" s="1"/>
  <c r="AL205" i="1"/>
  <c r="AK205" i="1" s="1"/>
  <c r="AL206" i="1"/>
  <c r="AK206" i="1" s="1"/>
  <c r="AL209" i="1"/>
  <c r="AK209" i="1" s="1"/>
  <c r="AL210" i="1"/>
  <c r="AK210" i="1" s="1"/>
  <c r="AL213" i="1"/>
  <c r="AK213" i="1" s="1"/>
  <c r="AL217" i="1"/>
  <c r="AK217" i="1" s="1"/>
  <c r="AL287" i="1"/>
  <c r="AK287" i="1" s="1"/>
  <c r="AL219" i="1"/>
  <c r="AK219" i="1" s="1"/>
  <c r="AL222" i="1"/>
  <c r="AK222" i="1" s="1"/>
  <c r="AL229" i="1"/>
  <c r="AK229" i="1" s="1"/>
  <c r="AL218" i="1"/>
  <c r="AK218" i="1" s="1"/>
  <c r="AL215" i="1"/>
  <c r="AK215" i="1" s="1"/>
  <c r="AL247" i="1"/>
  <c r="AK247" i="1" s="1"/>
  <c r="AL233" i="1"/>
  <c r="AK233" i="1" s="1"/>
  <c r="AL237" i="1"/>
  <c r="AK237" i="1" s="1"/>
  <c r="AL238" i="1"/>
  <c r="AK238" i="1" s="1"/>
  <c r="AL244" i="1"/>
  <c r="AK244" i="1" s="1"/>
  <c r="AL246" i="1"/>
  <c r="AK246" i="1" s="1"/>
  <c r="AL248" i="1"/>
  <c r="AK248" i="1" s="1"/>
  <c r="AL236" i="1"/>
  <c r="AK236" i="1" s="1"/>
  <c r="AL245" i="1"/>
  <c r="AK245" i="1" s="1"/>
  <c r="AL250" i="1"/>
  <c r="AK250" i="1" s="1"/>
  <c r="AL234" i="1"/>
  <c r="AK234" i="1" s="1"/>
  <c r="AL240" i="1"/>
  <c r="AK240" i="1" s="1"/>
  <c r="AL232" i="1"/>
  <c r="AK232" i="1" s="1"/>
  <c r="AL242" i="1"/>
  <c r="AK242" i="1" s="1"/>
  <c r="AL239" i="1"/>
  <c r="AK239" i="1" s="1"/>
  <c r="AL235" i="1"/>
  <c r="AK235" i="1" s="1"/>
  <c r="AL230" i="1"/>
  <c r="AK230" i="1" s="1"/>
  <c r="AL231" i="1"/>
  <c r="AK231" i="1" s="1"/>
  <c r="AL260" i="1"/>
  <c r="AK260" i="1" s="1"/>
  <c r="AL251" i="1"/>
  <c r="AK251" i="1" s="1"/>
  <c r="AL254" i="1"/>
  <c r="AK254" i="1" s="1"/>
  <c r="AL253" i="1"/>
  <c r="AK253" i="1" s="1"/>
  <c r="AL256" i="1"/>
  <c r="AK256" i="1" s="1"/>
  <c r="AL255" i="1"/>
  <c r="AK255" i="1" s="1"/>
  <c r="AL259" i="1"/>
  <c r="AK259" i="1" s="1"/>
  <c r="AL257" i="1"/>
  <c r="AK257" i="1" s="1"/>
  <c r="AL262" i="1"/>
  <c r="AK262" i="1" s="1"/>
  <c r="AL264" i="1"/>
  <c r="AK264" i="1" s="1"/>
  <c r="AL268" i="1"/>
  <c r="AK268" i="1" s="1"/>
  <c r="AL266" i="1"/>
  <c r="AK266" i="1" s="1"/>
  <c r="AL267" i="1"/>
  <c r="AK267" i="1" s="1"/>
  <c r="AL265" i="1"/>
  <c r="AK265" i="1" s="1"/>
  <c r="AL263" i="1"/>
  <c r="AK263" i="1" s="1"/>
  <c r="AL269" i="1"/>
  <c r="AK269" i="1" s="1"/>
  <c r="AL271" i="1"/>
  <c r="AK271" i="1" s="1"/>
  <c r="AL280" i="1"/>
  <c r="AK280" i="1" s="1"/>
  <c r="AL272" i="1"/>
  <c r="AK272" i="1" s="1"/>
  <c r="AL273" i="1"/>
  <c r="AK273" i="1" s="1"/>
  <c r="AL274" i="1"/>
  <c r="AK274" i="1" s="1"/>
  <c r="AL279" i="1"/>
  <c r="AK279" i="1" s="1"/>
  <c r="AL275" i="1"/>
  <c r="AK275" i="1" s="1"/>
  <c r="AL277" i="1"/>
  <c r="AK277" i="1" s="1"/>
  <c r="AL270" i="1"/>
  <c r="AK270" i="1" s="1"/>
  <c r="AL114" i="1"/>
  <c r="AK114" i="1" s="1"/>
  <c r="AL115" i="1"/>
  <c r="AK115" i="1" s="1"/>
  <c r="AL116" i="1"/>
  <c r="AK116" i="1" s="1"/>
  <c r="AL117" i="1"/>
  <c r="AK117" i="1" s="1"/>
  <c r="AL118" i="1"/>
  <c r="AK118" i="1" s="1"/>
  <c r="AL166" i="1"/>
  <c r="AK166" i="1" s="1"/>
  <c r="AL119" i="1"/>
  <c r="AK119" i="1" s="1"/>
  <c r="AL120" i="1"/>
  <c r="AK120" i="1" s="1"/>
  <c r="AL124" i="1"/>
  <c r="AK124" i="1" s="1"/>
  <c r="AL125" i="1"/>
  <c r="AK125" i="1" s="1"/>
  <c r="AL126" i="1"/>
  <c r="AK126" i="1" s="1"/>
  <c r="AL127" i="1"/>
  <c r="AK127" i="1" s="1"/>
  <c r="AL130" i="1"/>
  <c r="AK130" i="1" s="1"/>
  <c r="AL131" i="1"/>
  <c r="AK131" i="1" s="1"/>
  <c r="AL133" i="1"/>
  <c r="AK133" i="1" s="1"/>
  <c r="AL220" i="1"/>
  <c r="AK220" i="1" s="1"/>
  <c r="AL134" i="1"/>
  <c r="AK134" i="1" s="1"/>
  <c r="AL135" i="1"/>
  <c r="AK135" i="1" s="1"/>
  <c r="AL136" i="1"/>
  <c r="AK136" i="1" s="1"/>
  <c r="AL137" i="1"/>
  <c r="AK137" i="1" s="1"/>
  <c r="AL197" i="1"/>
  <c r="AK197" i="1" s="1"/>
  <c r="AL198" i="1"/>
  <c r="AK198" i="1" s="1"/>
  <c r="AL199" i="1"/>
  <c r="AK199" i="1" s="1"/>
  <c r="AL200" i="1"/>
  <c r="AK200" i="1" s="1"/>
  <c r="AL297" i="1"/>
  <c r="AK297" i="1" s="1"/>
  <c r="AL298" i="1"/>
  <c r="AK298" i="1" s="1"/>
  <c r="AL283" i="1"/>
  <c r="AK283" i="1" s="1"/>
  <c r="AL286" i="1"/>
  <c r="AK286" i="1" s="1"/>
  <c r="AL291" i="1"/>
  <c r="AK291" i="1" s="1"/>
  <c r="AL292" i="1"/>
  <c r="AK292" i="1" s="1"/>
  <c r="AL284" i="1"/>
  <c r="AK284" i="1" s="1"/>
  <c r="AL285" i="1"/>
  <c r="AK285" i="1" s="1"/>
  <c r="AL293" i="1"/>
  <c r="AK293" i="1" s="1"/>
  <c r="AL331" i="1"/>
  <c r="AK331" i="1" s="1"/>
  <c r="AL289" i="1"/>
  <c r="AK289" i="1" s="1"/>
  <c r="AL282" i="1"/>
  <c r="AK282" i="1" s="1"/>
  <c r="AL281" i="1"/>
  <c r="AK281" i="1" s="1"/>
  <c r="AL381" i="1"/>
  <c r="AK381" i="1" s="1"/>
  <c r="AL300" i="1"/>
  <c r="AK300" i="1" s="1"/>
  <c r="AL309" i="1"/>
  <c r="AK309" i="1" s="1"/>
  <c r="AL321" i="1"/>
  <c r="AK321" i="1" s="1"/>
  <c r="AL310" i="1"/>
  <c r="AK310" i="1" s="1"/>
  <c r="AL311" i="1"/>
  <c r="AK311" i="1" s="1"/>
  <c r="AL302" i="1"/>
  <c r="AK302" i="1" s="1"/>
  <c r="AL308" i="1"/>
  <c r="AK308" i="1" s="1"/>
  <c r="AL305" i="1"/>
  <c r="AK305" i="1" s="1"/>
  <c r="AL306" i="1"/>
  <c r="AK306" i="1" s="1"/>
  <c r="AL307" i="1"/>
  <c r="AK307" i="1" s="1"/>
  <c r="AL314" i="1"/>
  <c r="AK314" i="1" s="1"/>
  <c r="AL315" i="1"/>
  <c r="AK315" i="1" s="1"/>
  <c r="AL317" i="1"/>
  <c r="AK317" i="1" s="1"/>
  <c r="AL327" i="1"/>
  <c r="AK327" i="1" s="1"/>
  <c r="AL316" i="1"/>
  <c r="AK316" i="1" s="1"/>
  <c r="AL304" i="1"/>
  <c r="AK304" i="1" s="1"/>
  <c r="AL322" i="1"/>
  <c r="AK322" i="1" s="1"/>
  <c r="AL319" i="1"/>
  <c r="AK319" i="1" s="1"/>
  <c r="AL320" i="1"/>
  <c r="AK320" i="1" s="1"/>
  <c r="AL312" i="1"/>
  <c r="AK312" i="1" s="1"/>
  <c r="AL288" i="1"/>
  <c r="AK288" i="1" s="1"/>
  <c r="AL296" i="1"/>
  <c r="AK296" i="1" s="1"/>
  <c r="AL323" i="1"/>
  <c r="AK323" i="1" s="1"/>
  <c r="AL313" i="1"/>
  <c r="AK313" i="1" s="1"/>
  <c r="AL324" i="1"/>
  <c r="AK324" i="1" s="1"/>
  <c r="AL334" i="1"/>
  <c r="AK334" i="1" s="1"/>
  <c r="AL335" i="1"/>
  <c r="AK335" i="1" s="1"/>
  <c r="AL345" i="1"/>
  <c r="AK345" i="1" s="1"/>
  <c r="AL332" i="1"/>
  <c r="AK332" i="1" s="1"/>
  <c r="AL329" i="1"/>
  <c r="AK329" i="1" s="1"/>
  <c r="AL330" i="1"/>
  <c r="AK330" i="1" s="1"/>
  <c r="AL341" i="1"/>
  <c r="AK341" i="1" s="1"/>
  <c r="AL337" i="1"/>
  <c r="AK337" i="1" s="1"/>
  <c r="AL342" i="1"/>
  <c r="AK342" i="1" s="1"/>
  <c r="AL339" i="1"/>
  <c r="AK339" i="1" s="1"/>
  <c r="AL333" i="1"/>
  <c r="AK333" i="1" s="1"/>
  <c r="AL340" i="1"/>
  <c r="AK340" i="1" s="1"/>
  <c r="AL338" i="1"/>
  <c r="AK338" i="1" s="1"/>
  <c r="AL336" i="1"/>
  <c r="AK336" i="1" s="1"/>
  <c r="AL343" i="1"/>
  <c r="AK343" i="1" s="1"/>
  <c r="AL328" i="1"/>
  <c r="AK328" i="1" s="1"/>
  <c r="AL358" i="1"/>
  <c r="AK358" i="1" s="1"/>
  <c r="AL351" i="1"/>
  <c r="AK351" i="1" s="1"/>
  <c r="F2" i="1"/>
  <c r="B2" i="1"/>
  <c r="K1" i="1"/>
  <c r="AM214" i="1" l="1"/>
  <c r="AM12" i="1"/>
  <c r="AM266" i="1"/>
  <c r="AM256" i="1"/>
  <c r="AM235" i="1"/>
  <c r="AM236" i="1"/>
  <c r="AM278" i="1"/>
  <c r="AM132" i="1"/>
  <c r="AM290" i="1"/>
  <c r="AM180" i="1"/>
  <c r="AM34" i="1"/>
  <c r="AM227" i="1"/>
  <c r="AM328" i="1"/>
  <c r="AM337" i="1"/>
  <c r="AM334" i="1"/>
  <c r="AM320" i="1"/>
  <c r="AM315" i="1"/>
  <c r="AM282" i="1"/>
  <c r="AM286" i="1"/>
  <c r="AM131" i="1"/>
  <c r="AM124" i="1"/>
  <c r="AM116" i="1"/>
  <c r="AM274" i="1"/>
  <c r="AM259" i="1"/>
  <c r="AM231" i="1"/>
  <c r="AM250" i="1"/>
  <c r="AM233" i="1"/>
  <c r="AM143" i="1"/>
  <c r="AM245" i="1"/>
  <c r="AM336" i="1"/>
  <c r="AM322" i="1"/>
  <c r="AM298" i="1"/>
  <c r="AM217" i="1"/>
  <c r="AM338" i="1"/>
  <c r="AM329" i="1"/>
  <c r="AM313" i="1"/>
  <c r="AM304" i="1"/>
  <c r="AM306" i="1"/>
  <c r="AM321" i="1"/>
  <c r="AM293" i="1"/>
  <c r="AM297" i="1"/>
  <c r="AM136" i="1"/>
  <c r="AM120" i="1"/>
  <c r="AM280" i="1"/>
  <c r="AM268" i="1"/>
  <c r="AM253" i="1"/>
  <c r="AM239" i="1"/>
  <c r="AM248" i="1"/>
  <c r="AM215" i="1"/>
  <c r="AM213" i="1"/>
  <c r="AM208" i="1"/>
  <c r="AM109" i="1"/>
  <c r="AM179" i="1"/>
  <c r="AM164" i="1"/>
  <c r="AM157" i="1"/>
  <c r="AM51" i="1"/>
  <c r="AM6" i="1"/>
  <c r="AM147" i="1"/>
  <c r="AM191" i="1"/>
  <c r="AM9" i="1"/>
  <c r="AM310" i="1"/>
  <c r="AM114" i="1"/>
  <c r="AM8" i="1"/>
  <c r="AM340" i="1"/>
  <c r="AM332" i="1"/>
  <c r="AM323" i="1"/>
  <c r="AM316" i="1"/>
  <c r="AM305" i="1"/>
  <c r="AM309" i="1"/>
  <c r="AM285" i="1"/>
  <c r="AM200" i="1"/>
  <c r="AM135" i="1"/>
  <c r="AM119" i="1"/>
  <c r="AM271" i="1"/>
  <c r="AM264" i="1"/>
  <c r="AM254" i="1"/>
  <c r="AM242" i="1"/>
  <c r="AM246" i="1"/>
  <c r="AM210" i="1"/>
  <c r="AM226" i="1"/>
  <c r="AM102" i="1"/>
  <c r="AM178" i="1"/>
  <c r="AM154" i="1"/>
  <c r="AM156" i="1"/>
  <c r="AM15" i="1"/>
  <c r="AM50" i="1"/>
  <c r="AM40" i="1"/>
  <c r="AM38" i="1"/>
  <c r="AM98" i="1"/>
  <c r="AM99" i="1"/>
  <c r="AM243" i="1"/>
  <c r="AM324" i="1"/>
  <c r="AM158" i="1"/>
  <c r="AM97" i="1"/>
  <c r="AM333" i="1"/>
  <c r="AM345" i="1"/>
  <c r="AM296" i="1"/>
  <c r="AM327" i="1"/>
  <c r="AM308" i="1"/>
  <c r="AM300" i="1"/>
  <c r="AM284" i="1"/>
  <c r="AM199" i="1"/>
  <c r="AM134" i="1"/>
  <c r="AM127" i="1"/>
  <c r="AM166" i="1"/>
  <c r="AM277" i="1"/>
  <c r="AM269" i="1"/>
  <c r="AM262" i="1"/>
  <c r="AM251" i="1"/>
  <c r="AM232" i="1"/>
  <c r="AM244" i="1"/>
  <c r="AM218" i="1"/>
  <c r="AM209" i="1"/>
  <c r="AM223" i="1"/>
  <c r="AM101" i="1"/>
  <c r="AM177" i="1"/>
  <c r="AM163" i="1"/>
  <c r="AM155" i="1"/>
  <c r="AM55" i="1"/>
  <c r="AM36" i="1"/>
  <c r="AM142" i="1"/>
  <c r="AM145" i="1"/>
  <c r="AM330" i="1"/>
  <c r="AM331" i="1"/>
  <c r="AM272" i="1"/>
  <c r="AM247" i="1"/>
  <c r="AM165" i="1"/>
  <c r="AM153" i="1"/>
  <c r="AM351" i="1"/>
  <c r="AM339" i="1"/>
  <c r="AM288" i="1"/>
  <c r="AM302" i="1"/>
  <c r="AM381" i="1"/>
  <c r="AM292" i="1"/>
  <c r="AM198" i="1"/>
  <c r="AM220" i="1"/>
  <c r="AM126" i="1"/>
  <c r="AM118" i="1"/>
  <c r="AM275" i="1"/>
  <c r="AM263" i="1"/>
  <c r="AM257" i="1"/>
  <c r="AM260" i="1"/>
  <c r="AM240" i="1"/>
  <c r="AM238" i="1"/>
  <c r="AM229" i="1"/>
  <c r="AM206" i="1"/>
  <c r="AM224" i="1"/>
  <c r="AM113" i="1"/>
  <c r="AM176" i="1"/>
  <c r="AM162" i="1"/>
  <c r="AM54" i="1"/>
  <c r="AM43" i="1"/>
  <c r="AM39" i="1"/>
  <c r="AM35" i="1"/>
  <c r="AM144" i="1"/>
  <c r="AM140" i="1"/>
  <c r="AM252" i="1"/>
  <c r="AM181" i="1"/>
  <c r="AM318" i="1"/>
  <c r="AM307" i="1"/>
  <c r="AM137" i="1"/>
  <c r="AM211" i="1"/>
  <c r="AM182" i="1"/>
  <c r="AM41" i="1"/>
  <c r="AM335" i="1"/>
  <c r="AM317" i="1"/>
  <c r="AM281" i="1"/>
  <c r="AM197" i="1"/>
  <c r="AM133" i="1"/>
  <c r="AM125" i="1"/>
  <c r="AM117" i="1"/>
  <c r="AM279" i="1"/>
  <c r="AM265" i="1"/>
  <c r="AM234" i="1"/>
  <c r="AM237" i="1"/>
  <c r="AM222" i="1"/>
  <c r="AM205" i="1"/>
  <c r="AM100" i="1"/>
  <c r="AM175" i="1"/>
  <c r="AM161" i="1"/>
  <c r="AM187" i="1"/>
  <c r="AM193" i="1"/>
  <c r="AM146" i="1"/>
  <c r="AM299" i="1"/>
  <c r="AM42" i="1"/>
  <c r="AM16" i="1"/>
  <c r="AM168" i="1"/>
  <c r="AM219" i="1"/>
  <c r="AM225" i="1"/>
  <c r="AM184" i="1"/>
  <c r="AM169" i="1"/>
  <c r="AM159" i="1"/>
  <c r="AM186" i="1"/>
  <c r="AM53" i="1"/>
  <c r="AM149" i="1"/>
  <c r="AM148" i="1"/>
  <c r="AM343" i="1"/>
  <c r="AM341" i="1"/>
  <c r="AM319" i="1"/>
  <c r="AM314" i="1"/>
  <c r="AM311" i="1"/>
  <c r="AM289" i="1"/>
  <c r="AM283" i="1"/>
  <c r="AM130" i="1"/>
  <c r="AM115" i="1"/>
  <c r="AM273" i="1"/>
  <c r="AM267" i="1"/>
  <c r="AM255" i="1"/>
  <c r="AM230" i="1"/>
  <c r="AM287" i="1"/>
  <c r="AM212" i="1"/>
  <c r="AM249" i="1"/>
  <c r="AM183" i="1"/>
  <c r="AM167" i="1"/>
  <c r="AM160" i="1"/>
  <c r="AM37" i="1"/>
  <c r="AM52" i="1"/>
  <c r="AM7" i="1"/>
  <c r="AM141" i="1"/>
  <c r="AM261" i="1"/>
  <c r="AM270" i="1"/>
  <c r="AM14" i="1"/>
  <c r="AM11" i="1"/>
  <c r="AM10" i="1"/>
  <c r="AM189" i="1"/>
  <c r="AM192" i="1"/>
  <c r="AM188" i="1"/>
  <c r="AM295" i="1"/>
  <c r="AM20" i="1"/>
  <c r="AM358" i="1"/>
  <c r="AM342" i="1"/>
  <c r="AM312" i="1"/>
  <c r="AM291" i="1"/>
</calcChain>
</file>

<file path=xl/sharedStrings.xml><?xml version="1.0" encoding="utf-8"?>
<sst xmlns="http://schemas.openxmlformats.org/spreadsheetml/2006/main" count="28001" uniqueCount="8212">
  <si>
    <t>Name</t>
  </si>
  <si>
    <t>Order</t>
  </si>
  <si>
    <t>Comments</t>
  </si>
  <si>
    <t>Code</t>
  </si>
  <si>
    <t>Type</t>
  </si>
  <si>
    <t>Variety</t>
  </si>
  <si>
    <t>26</t>
  </si>
  <si>
    <t>100</t>
  </si>
  <si>
    <t>Date 1</t>
  </si>
  <si>
    <t>Date 2</t>
  </si>
  <si>
    <t>Date 3</t>
  </si>
  <si>
    <t>Date 4</t>
  </si>
  <si>
    <t>Date 5</t>
  </si>
  <si>
    <t>Date 6</t>
  </si>
  <si>
    <t>Date 7</t>
  </si>
  <si>
    <t>Date 8</t>
  </si>
  <si>
    <t>n/a</t>
  </si>
  <si>
    <t>Address</t>
  </si>
  <si>
    <t>City</t>
  </si>
  <si>
    <t>State/Province</t>
  </si>
  <si>
    <t>Zip/Postal Code</t>
  </si>
  <si>
    <t>Contact</t>
  </si>
  <si>
    <t>Phone #</t>
  </si>
  <si>
    <t>Ship Via</t>
  </si>
  <si>
    <t>METHOD OF PAYMENT</t>
  </si>
  <si>
    <t>For details see Terms &amp; Conditions of Sale in Price List</t>
  </si>
  <si>
    <t>Select 1 payment method from the list below</t>
  </si>
  <si>
    <t>Prepayment</t>
  </si>
  <si>
    <t>Prepayment must arrive 1 week before we ship your order</t>
  </si>
  <si>
    <t>Charge</t>
  </si>
  <si>
    <t>on Jolly Farmer account (if previously approved)</t>
  </si>
  <si>
    <t>ACH</t>
  </si>
  <si>
    <t>Credit Card</t>
  </si>
  <si>
    <t>WK#</t>
  </si>
  <si>
    <t>Stat</t>
  </si>
  <si>
    <t>Total</t>
  </si>
  <si>
    <t>Units per shipweek</t>
  </si>
  <si>
    <t>Column1</t>
  </si>
  <si>
    <t>Column4</t>
  </si>
  <si>
    <t>Column6</t>
  </si>
  <si>
    <t>Column7</t>
  </si>
  <si>
    <t>Column62</t>
  </si>
  <si>
    <t xml:space="preserve"> DATE</t>
  </si>
  <si>
    <t>Call 1-800-695-8300 with your credit card number. Do not include card number on spreadsheet.</t>
  </si>
  <si>
    <t>Notes</t>
  </si>
  <si>
    <t>FinalQty</t>
  </si>
  <si>
    <t>TagOrderMethod</t>
  </si>
  <si>
    <t>Qty/Ratio</t>
  </si>
  <si>
    <t>Description</t>
  </si>
  <si>
    <t>Size</t>
  </si>
  <si>
    <t>O0105</t>
  </si>
  <si>
    <t>R0105</t>
  </si>
  <si>
    <t>T0105</t>
  </si>
  <si>
    <t>O0315</t>
  </si>
  <si>
    <t>R0315</t>
  </si>
  <si>
    <t>T0315</t>
  </si>
  <si>
    <t>O0320</t>
  </si>
  <si>
    <t>R0320</t>
  </si>
  <si>
    <t>T0320</t>
  </si>
  <si>
    <t>O0325</t>
  </si>
  <si>
    <t>R0325</t>
  </si>
  <si>
    <t>T0325</t>
  </si>
  <si>
    <t>O0335</t>
  </si>
  <si>
    <t>R0335</t>
  </si>
  <si>
    <t>T0335</t>
  </si>
  <si>
    <t>O0340</t>
  </si>
  <si>
    <t>R0340</t>
  </si>
  <si>
    <t>T0340</t>
  </si>
  <si>
    <t>O0345</t>
  </si>
  <si>
    <t>R0345</t>
  </si>
  <si>
    <t>T0345</t>
  </si>
  <si>
    <t>O0445</t>
  </si>
  <si>
    <t>R0445</t>
  </si>
  <si>
    <t>T0445</t>
  </si>
  <si>
    <t>O0450</t>
  </si>
  <si>
    <t>R0450</t>
  </si>
  <si>
    <t>T0450</t>
  </si>
  <si>
    <t>O0455</t>
  </si>
  <si>
    <t>R0455</t>
  </si>
  <si>
    <t>T0455</t>
  </si>
  <si>
    <t>O0460</t>
  </si>
  <si>
    <t>R0460</t>
  </si>
  <si>
    <t>T0460</t>
  </si>
  <si>
    <t>O0465</t>
  </si>
  <si>
    <t>R0465</t>
  </si>
  <si>
    <t>T0465</t>
  </si>
  <si>
    <t>R0800</t>
  </si>
  <si>
    <t>T0800</t>
  </si>
  <si>
    <t>R0810</t>
  </si>
  <si>
    <t>T0810</t>
  </si>
  <si>
    <t>R0820</t>
  </si>
  <si>
    <t>T0820</t>
  </si>
  <si>
    <t>R0825</t>
  </si>
  <si>
    <t>T0825</t>
  </si>
  <si>
    <t>R0830</t>
  </si>
  <si>
    <t>T0830</t>
  </si>
  <si>
    <t>O0960</t>
  </si>
  <si>
    <t>R0960</t>
  </si>
  <si>
    <t>T0960</t>
  </si>
  <si>
    <t>O0970</t>
  </si>
  <si>
    <t>R0970</t>
  </si>
  <si>
    <t>T0970</t>
  </si>
  <si>
    <t>R0990</t>
  </si>
  <si>
    <t>T0990</t>
  </si>
  <si>
    <t>R0995</t>
  </si>
  <si>
    <t>T0995</t>
  </si>
  <si>
    <t>R1000</t>
  </si>
  <si>
    <t>T1000</t>
  </si>
  <si>
    <t>R1005</t>
  </si>
  <si>
    <t>T1005</t>
  </si>
  <si>
    <t>R1115</t>
  </si>
  <si>
    <t>T1115</t>
  </si>
  <si>
    <t>O1600</t>
  </si>
  <si>
    <t>R1600</t>
  </si>
  <si>
    <t>T1600</t>
  </si>
  <si>
    <t>O1605</t>
  </si>
  <si>
    <t>R1605</t>
  </si>
  <si>
    <t>T1605</t>
  </si>
  <si>
    <t>O1610</t>
  </si>
  <si>
    <t>R1610</t>
  </si>
  <si>
    <t>T1610</t>
  </si>
  <si>
    <t>O1620</t>
  </si>
  <si>
    <t>R1620</t>
  </si>
  <si>
    <t>T1620</t>
  </si>
  <si>
    <t>O1625</t>
  </si>
  <si>
    <t>R1625</t>
  </si>
  <si>
    <t>T1625</t>
  </si>
  <si>
    <t>O1630</t>
  </si>
  <si>
    <t>R1630</t>
  </si>
  <si>
    <t>T1630</t>
  </si>
  <si>
    <t>O1635</t>
  </si>
  <si>
    <t>R1635</t>
  </si>
  <si>
    <t>T1635</t>
  </si>
  <si>
    <t>O1640</t>
  </si>
  <si>
    <t>R1640</t>
  </si>
  <si>
    <t>T1640</t>
  </si>
  <si>
    <t>O1645</t>
  </si>
  <si>
    <t>R1645</t>
  </si>
  <si>
    <t>T1645</t>
  </si>
  <si>
    <t>O1650</t>
  </si>
  <si>
    <t>R1650</t>
  </si>
  <si>
    <t>T1650</t>
  </si>
  <si>
    <t>O1660</t>
  </si>
  <si>
    <t>R1660</t>
  </si>
  <si>
    <t>T1660</t>
  </si>
  <si>
    <t>O1665</t>
  </si>
  <si>
    <t>R1665</t>
  </si>
  <si>
    <t>T1665</t>
  </si>
  <si>
    <t>O1670</t>
  </si>
  <si>
    <t>R1670</t>
  </si>
  <si>
    <t>T1670</t>
  </si>
  <si>
    <t>O1680</t>
  </si>
  <si>
    <t>R1680</t>
  </si>
  <si>
    <t>T1680</t>
  </si>
  <si>
    <t>T1750</t>
  </si>
  <si>
    <t>Q1750</t>
  </si>
  <si>
    <t>R1815</t>
  </si>
  <si>
    <t>T1815</t>
  </si>
  <si>
    <t>O1905</t>
  </si>
  <si>
    <t>R1905</t>
  </si>
  <si>
    <t>T1905</t>
  </si>
  <si>
    <t>O1920</t>
  </si>
  <si>
    <t>R1920</t>
  </si>
  <si>
    <t>T1920</t>
  </si>
  <si>
    <t>O1930</t>
  </si>
  <si>
    <t>R1930</t>
  </si>
  <si>
    <t>T1930</t>
  </si>
  <si>
    <t>O1935</t>
  </si>
  <si>
    <t>R1935</t>
  </si>
  <si>
    <t>T1935</t>
  </si>
  <si>
    <t>O1940</t>
  </si>
  <si>
    <t>R1940</t>
  </si>
  <si>
    <t>T1940</t>
  </si>
  <si>
    <t>O1945</t>
  </si>
  <si>
    <t>R1945</t>
  </si>
  <si>
    <t>T1945</t>
  </si>
  <si>
    <t>O1950</t>
  </si>
  <si>
    <t>R1950</t>
  </si>
  <si>
    <t>T1950</t>
  </si>
  <si>
    <t>O1955</t>
  </si>
  <si>
    <t>R1955</t>
  </si>
  <si>
    <t>T1955</t>
  </si>
  <si>
    <t>O1960</t>
  </si>
  <si>
    <t>R1960</t>
  </si>
  <si>
    <t>T1960</t>
  </si>
  <si>
    <t>O1965</t>
  </si>
  <si>
    <t>R1965</t>
  </si>
  <si>
    <t>T1965</t>
  </si>
  <si>
    <t>O1970</t>
  </si>
  <si>
    <t>R1970</t>
  </si>
  <si>
    <t>T1970</t>
  </si>
  <si>
    <t>O2610</t>
  </si>
  <si>
    <t>R2610</t>
  </si>
  <si>
    <t>T2610</t>
  </si>
  <si>
    <t>O2630</t>
  </si>
  <si>
    <t>R2630</t>
  </si>
  <si>
    <t>T2630</t>
  </si>
  <si>
    <t>O2635</t>
  </si>
  <si>
    <t>R2635</t>
  </si>
  <si>
    <t>T2635</t>
  </si>
  <si>
    <t>O2645</t>
  </si>
  <si>
    <t>R2645</t>
  </si>
  <si>
    <t>T2645</t>
  </si>
  <si>
    <t>O2650</t>
  </si>
  <si>
    <t>R2650</t>
  </si>
  <si>
    <t>T2650</t>
  </si>
  <si>
    <t>O2655</t>
  </si>
  <si>
    <t>R2655</t>
  </si>
  <si>
    <t>T2655</t>
  </si>
  <si>
    <t>O3010</t>
  </si>
  <si>
    <t>R3010</t>
  </si>
  <si>
    <t>T3010</t>
  </si>
  <si>
    <t>O3015</t>
  </si>
  <si>
    <t>R3015</t>
  </si>
  <si>
    <t>T3015</t>
  </si>
  <si>
    <t>O3165</t>
  </si>
  <si>
    <t>R3165</t>
  </si>
  <si>
    <t>T3165</t>
  </si>
  <si>
    <t>R3180</t>
  </si>
  <si>
    <t>T3180</t>
  </si>
  <si>
    <t>R3185</t>
  </si>
  <si>
    <t>T3185</t>
  </si>
  <si>
    <t>O3200</t>
  </si>
  <si>
    <t>R3200</t>
  </si>
  <si>
    <t>T3200</t>
  </si>
  <si>
    <t>O3750</t>
  </si>
  <si>
    <t>R3750</t>
  </si>
  <si>
    <t>T3750</t>
  </si>
  <si>
    <t>O3755</t>
  </si>
  <si>
    <t>R3755</t>
  </si>
  <si>
    <t>T3755</t>
  </si>
  <si>
    <t>O3770</t>
  </si>
  <si>
    <t>R3770</t>
  </si>
  <si>
    <t>T3770</t>
  </si>
  <si>
    <t>O3780</t>
  </si>
  <si>
    <t>R3780</t>
  </si>
  <si>
    <t>T3780</t>
  </si>
  <si>
    <t>O3790</t>
  </si>
  <si>
    <t>R3790</t>
  </si>
  <si>
    <t>T3790</t>
  </si>
  <si>
    <t>O3800</t>
  </si>
  <si>
    <t>R3800</t>
  </si>
  <si>
    <t>T3800</t>
  </si>
  <si>
    <t>O3805</t>
  </si>
  <si>
    <t>R3805</t>
  </si>
  <si>
    <t>T3805</t>
  </si>
  <si>
    <t>O3815</t>
  </si>
  <si>
    <t>R3815</t>
  </si>
  <si>
    <t>T3815</t>
  </si>
  <si>
    <t>O3820</t>
  </si>
  <si>
    <t>R3820</t>
  </si>
  <si>
    <t>T3820</t>
  </si>
  <si>
    <t>O3830</t>
  </si>
  <si>
    <t>R3830</t>
  </si>
  <si>
    <t>T3830</t>
  </si>
  <si>
    <t>O3835</t>
  </si>
  <si>
    <t>R3835</t>
  </si>
  <si>
    <t>T3835</t>
  </si>
  <si>
    <t>O3840</t>
  </si>
  <si>
    <t>R3840</t>
  </si>
  <si>
    <t>T3840</t>
  </si>
  <si>
    <t>O3845</t>
  </si>
  <si>
    <t>R3845</t>
  </si>
  <si>
    <t>T3845</t>
  </si>
  <si>
    <t>O3850</t>
  </si>
  <si>
    <t>R3850</t>
  </si>
  <si>
    <t>T3850</t>
  </si>
  <si>
    <t>O3855</t>
  </si>
  <si>
    <t>R3855</t>
  </si>
  <si>
    <t>T3855</t>
  </si>
  <si>
    <t>O3865</t>
  </si>
  <si>
    <t>R3865</t>
  </si>
  <si>
    <t>T3865</t>
  </si>
  <si>
    <t>O3870</t>
  </si>
  <si>
    <t>R3870</t>
  </si>
  <si>
    <t>T3870</t>
  </si>
  <si>
    <t>O3880</t>
  </si>
  <si>
    <t>R3880</t>
  </si>
  <si>
    <t>T3880</t>
  </si>
  <si>
    <t>O3895</t>
  </si>
  <si>
    <t>R3895</t>
  </si>
  <si>
    <t>T3895</t>
  </si>
  <si>
    <t>O3905</t>
  </si>
  <si>
    <t>R3905</t>
  </si>
  <si>
    <t>T3905</t>
  </si>
  <si>
    <t>O3910</t>
  </si>
  <si>
    <t>R3910</t>
  </si>
  <si>
    <t>T3910</t>
  </si>
  <si>
    <t>O3915</t>
  </si>
  <si>
    <t>R3915</t>
  </si>
  <si>
    <t>T3915</t>
  </si>
  <si>
    <t>O3920</t>
  </si>
  <si>
    <t>R3920</t>
  </si>
  <si>
    <t>T3920</t>
  </si>
  <si>
    <t>O3925</t>
  </si>
  <si>
    <t>R3925</t>
  </si>
  <si>
    <t>T3925</t>
  </si>
  <si>
    <t>O3930</t>
  </si>
  <si>
    <t>R3930</t>
  </si>
  <si>
    <t>T3930</t>
  </si>
  <si>
    <t>O3940</t>
  </si>
  <si>
    <t>R3940</t>
  </si>
  <si>
    <t>T3940</t>
  </si>
  <si>
    <t>O3945</t>
  </si>
  <si>
    <t>R3945</t>
  </si>
  <si>
    <t>T3945</t>
  </si>
  <si>
    <t>O3950</t>
  </si>
  <si>
    <t>R3950</t>
  </si>
  <si>
    <t>T3950</t>
  </si>
  <si>
    <t>O3955</t>
  </si>
  <si>
    <t>R3955</t>
  </si>
  <si>
    <t>T3955</t>
  </si>
  <si>
    <t>O3965</t>
  </si>
  <si>
    <t>R3965</t>
  </si>
  <si>
    <t>T3965</t>
  </si>
  <si>
    <t>O3970</t>
  </si>
  <si>
    <t>R3970</t>
  </si>
  <si>
    <t>T3970</t>
  </si>
  <si>
    <t>O3975</t>
  </si>
  <si>
    <t>R3975</t>
  </si>
  <si>
    <t>T3975</t>
  </si>
  <si>
    <t>O4050</t>
  </si>
  <si>
    <t>R4050</t>
  </si>
  <si>
    <t>T4050</t>
  </si>
  <si>
    <t>O4160</t>
  </si>
  <si>
    <t>R4160</t>
  </si>
  <si>
    <t>T4160</t>
  </si>
  <si>
    <t>O4165</t>
  </si>
  <si>
    <t>R4165</t>
  </si>
  <si>
    <t>T4165</t>
  </si>
  <si>
    <t>O4170</t>
  </si>
  <si>
    <t>R4170</t>
  </si>
  <si>
    <t>T4170</t>
  </si>
  <si>
    <t>O4175</t>
  </si>
  <si>
    <t>R4175</t>
  </si>
  <si>
    <t>T4175</t>
  </si>
  <si>
    <t>O4180</t>
  </si>
  <si>
    <t>R4180</t>
  </si>
  <si>
    <t>T4180</t>
  </si>
  <si>
    <t>O4185</t>
  </si>
  <si>
    <t>R4185</t>
  </si>
  <si>
    <t>T4185</t>
  </si>
  <si>
    <t>O4195</t>
  </si>
  <si>
    <t>R4195</t>
  </si>
  <si>
    <t>T4195</t>
  </si>
  <si>
    <t>O4200</t>
  </si>
  <si>
    <t>R4200</t>
  </si>
  <si>
    <t>T4200</t>
  </si>
  <si>
    <t>O4220</t>
  </si>
  <si>
    <t>R4220</t>
  </si>
  <si>
    <t>T4220</t>
  </si>
  <si>
    <t>O4230</t>
  </si>
  <si>
    <t>R4230</t>
  </si>
  <si>
    <t>T4230</t>
  </si>
  <si>
    <t>O4260</t>
  </si>
  <si>
    <t>R4260</t>
  </si>
  <si>
    <t>T4260</t>
  </si>
  <si>
    <t>O4370</t>
  </si>
  <si>
    <t>R4370</t>
  </si>
  <si>
    <t>T4370</t>
  </si>
  <si>
    <t>O4375</t>
  </si>
  <si>
    <t>R4375</t>
  </si>
  <si>
    <t>T4375</t>
  </si>
  <si>
    <t>O4380</t>
  </si>
  <si>
    <t>R4380</t>
  </si>
  <si>
    <t>T4380</t>
  </si>
  <si>
    <t>O4395</t>
  </si>
  <si>
    <t>R4395</t>
  </si>
  <si>
    <t>T4395</t>
  </si>
  <si>
    <t>O4405</t>
  </si>
  <si>
    <t>R4405</t>
  </si>
  <si>
    <t>T4405</t>
  </si>
  <si>
    <t>R4500</t>
  </si>
  <si>
    <t>T4500</t>
  </si>
  <si>
    <t>R4505</t>
  </si>
  <si>
    <t>T4505</t>
  </si>
  <si>
    <t>R4510</t>
  </si>
  <si>
    <t>T4510</t>
  </si>
  <si>
    <t>R4515</t>
  </si>
  <si>
    <t>T4515</t>
  </si>
  <si>
    <t>R4520</t>
  </si>
  <si>
    <t>T4520</t>
  </si>
  <si>
    <t>R4525</t>
  </si>
  <si>
    <t>T4525</t>
  </si>
  <si>
    <t>R4535</t>
  </si>
  <si>
    <t>T4535</t>
  </si>
  <si>
    <t>R4700</t>
  </si>
  <si>
    <t>T4700</t>
  </si>
  <si>
    <t>Q4700</t>
  </si>
  <si>
    <t>R4705</t>
  </si>
  <si>
    <t>T4705</t>
  </si>
  <si>
    <t>Q4705</t>
  </si>
  <si>
    <t>R4710</t>
  </si>
  <si>
    <t>T4710</t>
  </si>
  <si>
    <t>Q4710</t>
  </si>
  <si>
    <t>R4715</t>
  </si>
  <si>
    <t>T4715</t>
  </si>
  <si>
    <t>Q4715</t>
  </si>
  <si>
    <t>R4720</t>
  </si>
  <si>
    <t>T4720</t>
  </si>
  <si>
    <t>Q4720</t>
  </si>
  <si>
    <t>R4725</t>
  </si>
  <si>
    <t>T4725</t>
  </si>
  <si>
    <t>Q4725</t>
  </si>
  <si>
    <t>R4730</t>
  </si>
  <si>
    <t>T4730</t>
  </si>
  <si>
    <t>Q4730</t>
  </si>
  <si>
    <t>R4740</t>
  </si>
  <si>
    <t>T4740</t>
  </si>
  <si>
    <t>Q4740</t>
  </si>
  <si>
    <t>R4745</t>
  </si>
  <si>
    <t>T4745</t>
  </si>
  <si>
    <t>Q4745</t>
  </si>
  <si>
    <t>R4750</t>
  </si>
  <si>
    <t>T4750</t>
  </si>
  <si>
    <t>Q4750</t>
  </si>
  <si>
    <t>R4755</t>
  </si>
  <si>
    <t>T4755</t>
  </si>
  <si>
    <t>Q4755</t>
  </si>
  <si>
    <t>O5035</t>
  </si>
  <si>
    <t>R5035</t>
  </si>
  <si>
    <t>T5035</t>
  </si>
  <si>
    <t>O5040</t>
  </si>
  <si>
    <t>R5040</t>
  </si>
  <si>
    <t>T5040</t>
  </si>
  <si>
    <t>O5045</t>
  </si>
  <si>
    <t>R5045</t>
  </si>
  <si>
    <t>T5045</t>
  </si>
  <si>
    <t>O5080</t>
  </si>
  <si>
    <t>R5080</t>
  </si>
  <si>
    <t>T5080</t>
  </si>
  <si>
    <t>O5085</t>
  </si>
  <si>
    <t>R5085</t>
  </si>
  <si>
    <t>T5085</t>
  </si>
  <si>
    <t>O5090</t>
  </si>
  <si>
    <t>R5090</t>
  </si>
  <si>
    <t>T5090</t>
  </si>
  <si>
    <t>O5095</t>
  </si>
  <si>
    <t>R5095</t>
  </si>
  <si>
    <t>T5095</t>
  </si>
  <si>
    <t>O5110</t>
  </si>
  <si>
    <t>R5110</t>
  </si>
  <si>
    <t>T5110</t>
  </si>
  <si>
    <t>O5115</t>
  </si>
  <si>
    <t>R5115</t>
  </si>
  <si>
    <t>T5115</t>
  </si>
  <si>
    <t>O5150</t>
  </si>
  <si>
    <t>R5150</t>
  </si>
  <si>
    <t>T5150</t>
  </si>
  <si>
    <t>O5175</t>
  </si>
  <si>
    <t>R5175</t>
  </si>
  <si>
    <t>T5175</t>
  </si>
  <si>
    <t>O5195</t>
  </si>
  <si>
    <t>R5195</t>
  </si>
  <si>
    <t>T5195</t>
  </si>
  <si>
    <t>O5500</t>
  </si>
  <si>
    <t>R5500</t>
  </si>
  <si>
    <t>T5500</t>
  </si>
  <si>
    <t>O5505</t>
  </si>
  <si>
    <t>R5505</t>
  </si>
  <si>
    <t>T5505</t>
  </si>
  <si>
    <t>O5545</t>
  </si>
  <si>
    <t>R5545</t>
  </si>
  <si>
    <t>T5545</t>
  </si>
  <si>
    <t>O5550</t>
  </si>
  <si>
    <t>R5550</t>
  </si>
  <si>
    <t>T5550</t>
  </si>
  <si>
    <t>O5555</t>
  </si>
  <si>
    <t>R5555</t>
  </si>
  <si>
    <t>T5555</t>
  </si>
  <si>
    <t>O5575</t>
  </si>
  <si>
    <t>R5575</t>
  </si>
  <si>
    <t>T5575</t>
  </si>
  <si>
    <t>O5585</t>
  </si>
  <si>
    <t>R5585</t>
  </si>
  <si>
    <t>T5585</t>
  </si>
  <si>
    <t>O5590</t>
  </si>
  <si>
    <t>R5590</t>
  </si>
  <si>
    <t>T5590</t>
  </si>
  <si>
    <t>O5600</t>
  </si>
  <si>
    <t>R5600</t>
  </si>
  <si>
    <t>T5600</t>
  </si>
  <si>
    <t>O5605</t>
  </si>
  <si>
    <t>R5605</t>
  </si>
  <si>
    <t>T5605</t>
  </si>
  <si>
    <t>R5820</t>
  </si>
  <si>
    <t>T5820</t>
  </si>
  <si>
    <t>R5995</t>
  </si>
  <si>
    <t>T5995</t>
  </si>
  <si>
    <t>R6000</t>
  </si>
  <si>
    <t>T6000</t>
  </si>
  <si>
    <t>O6455</t>
  </si>
  <si>
    <t>R6455</t>
  </si>
  <si>
    <t>T6455</t>
  </si>
  <si>
    <t>O6600</t>
  </si>
  <si>
    <t>R6600</t>
  </si>
  <si>
    <t>T6600</t>
  </si>
  <si>
    <t>O6605</t>
  </si>
  <si>
    <t>R6605</t>
  </si>
  <si>
    <t>T6605</t>
  </si>
  <si>
    <t>O6615</t>
  </si>
  <si>
    <t>R6615</t>
  </si>
  <si>
    <t>T6615</t>
  </si>
  <si>
    <t>O6700</t>
  </si>
  <si>
    <t>R6700</t>
  </si>
  <si>
    <t>T6700</t>
  </si>
  <si>
    <t>O6705</t>
  </si>
  <si>
    <t>R6705</t>
  </si>
  <si>
    <t>T6705</t>
  </si>
  <si>
    <t>O6710</t>
  </si>
  <si>
    <t>R6710</t>
  </si>
  <si>
    <t>T6710</t>
  </si>
  <si>
    <t>T6730</t>
  </si>
  <si>
    <t>O6750</t>
  </si>
  <si>
    <t>R6750</t>
  </si>
  <si>
    <t>T6750</t>
  </si>
  <si>
    <t>O7300</t>
  </si>
  <si>
    <t>R7300</t>
  </si>
  <si>
    <t>T7300</t>
  </si>
  <si>
    <t>O7310</t>
  </si>
  <si>
    <t>R7310</t>
  </si>
  <si>
    <t>T7310</t>
  </si>
  <si>
    <t>O7315</t>
  </si>
  <si>
    <t>R7315</t>
  </si>
  <si>
    <t>T7315</t>
  </si>
  <si>
    <t>O7320</t>
  </si>
  <si>
    <t>R7320</t>
  </si>
  <si>
    <t>T7320</t>
  </si>
  <si>
    <t>O7330</t>
  </si>
  <si>
    <t>R7330</t>
  </si>
  <si>
    <t>T7330</t>
  </si>
  <si>
    <t>O7335</t>
  </si>
  <si>
    <t>R7335</t>
  </si>
  <si>
    <t>T7335</t>
  </si>
  <si>
    <t>O7345</t>
  </si>
  <si>
    <t>R7345</t>
  </si>
  <si>
    <t>T7345</t>
  </si>
  <si>
    <t>T7360</t>
  </si>
  <si>
    <t>T7365</t>
  </si>
  <si>
    <t>O7375</t>
  </si>
  <si>
    <t>R7375</t>
  </si>
  <si>
    <t>T7375</t>
  </si>
  <si>
    <t>O7385</t>
  </si>
  <si>
    <t>R7385</t>
  </si>
  <si>
    <t>T7385</t>
  </si>
  <si>
    <t>O7390</t>
  </si>
  <si>
    <t>R7390</t>
  </si>
  <si>
    <t>T7390</t>
  </si>
  <si>
    <t>O7410</t>
  </si>
  <si>
    <t>R7410</t>
  </si>
  <si>
    <t>T7410</t>
  </si>
  <si>
    <t>O7425</t>
  </si>
  <si>
    <t>R7425</t>
  </si>
  <si>
    <t>T7425</t>
  </si>
  <si>
    <t>O7430</t>
  </si>
  <si>
    <t>R7430</t>
  </si>
  <si>
    <t>T7430</t>
  </si>
  <si>
    <t>O7440</t>
  </si>
  <si>
    <t>R7440</t>
  </si>
  <si>
    <t>T7440</t>
  </si>
  <si>
    <t>O7450</t>
  </si>
  <si>
    <t>R7450</t>
  </si>
  <si>
    <t>T7450</t>
  </si>
  <si>
    <t>O7480</t>
  </si>
  <si>
    <t>R7480</t>
  </si>
  <si>
    <t>T7480</t>
  </si>
  <si>
    <t>O7485</t>
  </si>
  <si>
    <t>R7485</t>
  </si>
  <si>
    <t>T7485</t>
  </si>
  <si>
    <t>T7520</t>
  </si>
  <si>
    <t>O7600</t>
  </si>
  <si>
    <t>R7600</t>
  </si>
  <si>
    <t>T7600</t>
  </si>
  <si>
    <t>O7615</t>
  </si>
  <si>
    <t>R7615</t>
  </si>
  <si>
    <t>T7615</t>
  </si>
  <si>
    <t>O7625</t>
  </si>
  <si>
    <t>R7625</t>
  </si>
  <si>
    <t>T7625</t>
  </si>
  <si>
    <t>O7630</t>
  </si>
  <si>
    <t>R7630</t>
  </si>
  <si>
    <t>T7630</t>
  </si>
  <si>
    <t>O7640</t>
  </si>
  <si>
    <t>R7640</t>
  </si>
  <si>
    <t>T7640</t>
  </si>
  <si>
    <t>O7645</t>
  </si>
  <si>
    <t>R7645</t>
  </si>
  <si>
    <t>T7645</t>
  </si>
  <si>
    <t>O7650</t>
  </si>
  <si>
    <t>R7650</t>
  </si>
  <si>
    <t>T7650</t>
  </si>
  <si>
    <t>O7660</t>
  </si>
  <si>
    <t>R7660</t>
  </si>
  <si>
    <t>T7660</t>
  </si>
  <si>
    <t>O7665</t>
  </si>
  <si>
    <t>R7665</t>
  </si>
  <si>
    <t>T7665</t>
  </si>
  <si>
    <t>O7670</t>
  </si>
  <si>
    <t>R7670</t>
  </si>
  <si>
    <t>T7670</t>
  </si>
  <si>
    <t>O7675</t>
  </si>
  <si>
    <t>R7675</t>
  </si>
  <si>
    <t>T7675</t>
  </si>
  <si>
    <t>O7690</t>
  </si>
  <si>
    <t>R7690</t>
  </si>
  <si>
    <t>T7690</t>
  </si>
  <si>
    <t>R8050</t>
  </si>
  <si>
    <t>T8050</t>
  </si>
  <si>
    <t>R8120</t>
  </si>
  <si>
    <t>T8120</t>
  </si>
  <si>
    <t>R8160</t>
  </si>
  <si>
    <t>T8160</t>
  </si>
  <si>
    <t>R8210</t>
  </si>
  <si>
    <t>T8210</t>
  </si>
  <si>
    <t>R8280</t>
  </si>
  <si>
    <t>T8280</t>
  </si>
  <si>
    <t>R8295</t>
  </si>
  <si>
    <t>T8295</t>
  </si>
  <si>
    <t>R8300</t>
  </si>
  <si>
    <t>T8300</t>
  </si>
  <si>
    <t>R8330</t>
  </si>
  <si>
    <t>T8330</t>
  </si>
  <si>
    <t>R8470</t>
  </si>
  <si>
    <t>T8470</t>
  </si>
  <si>
    <t>R8700</t>
  </si>
  <si>
    <t>T8700</t>
  </si>
  <si>
    <t/>
  </si>
  <si>
    <t>R8180</t>
  </si>
  <si>
    <t>T8180</t>
  </si>
  <si>
    <t>Q8180</t>
  </si>
  <si>
    <t>C6725S</t>
  </si>
  <si>
    <t>C6735S</t>
  </si>
  <si>
    <t>C6740S</t>
  </si>
  <si>
    <t>R8360</t>
  </si>
  <si>
    <t>T8360</t>
  </si>
  <si>
    <t>C6805S</t>
  </si>
  <si>
    <t>C6825S</t>
  </si>
  <si>
    <t>C6845S</t>
  </si>
  <si>
    <t>C6850S</t>
  </si>
  <si>
    <t>R8400</t>
  </si>
  <si>
    <t>T8400</t>
  </si>
  <si>
    <t>C6870S</t>
  </si>
  <si>
    <t>R8410</t>
  </si>
  <si>
    <t>T8410</t>
  </si>
  <si>
    <t>Q8410</t>
  </si>
  <si>
    <t>C6890S</t>
  </si>
  <si>
    <t>R8630</t>
  </si>
  <si>
    <t>T8630</t>
  </si>
  <si>
    <t>C6905S</t>
  </si>
  <si>
    <t>R8640</t>
  </si>
  <si>
    <t>T8640</t>
  </si>
  <si>
    <t>C6920S</t>
  </si>
  <si>
    <t>C6960S</t>
  </si>
  <si>
    <t>C5860</t>
  </si>
  <si>
    <t>C6235</t>
  </si>
  <si>
    <t>C6440</t>
  </si>
  <si>
    <t>C6600</t>
  </si>
  <si>
    <t>C9210</t>
  </si>
  <si>
    <t>C9220</t>
  </si>
  <si>
    <t>C9230</t>
  </si>
  <si>
    <t>C9240</t>
  </si>
  <si>
    <t>C9250</t>
  </si>
  <si>
    <t>C9260</t>
  </si>
  <si>
    <t>C9270</t>
  </si>
  <si>
    <t>C9280</t>
  </si>
  <si>
    <t>X8450</t>
  </si>
  <si>
    <t>V8450</t>
  </si>
  <si>
    <t>X8470</t>
  </si>
  <si>
    <t>V8470</t>
  </si>
  <si>
    <t>X8490</t>
  </si>
  <si>
    <t>V8490</t>
  </si>
  <si>
    <t>X8510</t>
  </si>
  <si>
    <t>V8510</t>
  </si>
  <si>
    <t>X8530</t>
  </si>
  <si>
    <t>V8530</t>
  </si>
  <si>
    <t>X8550</t>
  </si>
  <si>
    <t>V8550</t>
  </si>
  <si>
    <t>C7015</t>
  </si>
  <si>
    <t>C7020</t>
  </si>
  <si>
    <t>X0010</t>
  </si>
  <si>
    <t>V0010</t>
  </si>
  <si>
    <t>X0090</t>
  </si>
  <si>
    <t>V0090</t>
  </si>
  <si>
    <t>X0110</t>
  </si>
  <si>
    <t>V0110</t>
  </si>
  <si>
    <t>C7030</t>
  </si>
  <si>
    <t>C7055</t>
  </si>
  <si>
    <t>C7060</t>
  </si>
  <si>
    <t>C7065</t>
  </si>
  <si>
    <t>X0210</t>
  </si>
  <si>
    <t>V0210</t>
  </si>
  <si>
    <t>C7085</t>
  </si>
  <si>
    <t>C7090</t>
  </si>
  <si>
    <t>C7105</t>
  </si>
  <si>
    <t>C7120</t>
  </si>
  <si>
    <t>C7150</t>
  </si>
  <si>
    <t>C7175</t>
  </si>
  <si>
    <t>C7210</t>
  </si>
  <si>
    <t>X2120</t>
  </si>
  <si>
    <t>V2120</t>
  </si>
  <si>
    <t>X2380</t>
  </si>
  <si>
    <t>V2380</t>
  </si>
  <si>
    <t>X2600</t>
  </si>
  <si>
    <t>V2600</t>
  </si>
  <si>
    <t>X3000</t>
  </si>
  <si>
    <t>V3000</t>
  </si>
  <si>
    <t>X3020</t>
  </si>
  <si>
    <t>V3020</t>
  </si>
  <si>
    <t>X3040</t>
  </si>
  <si>
    <t>V3040</t>
  </si>
  <si>
    <t>X3060</t>
  </si>
  <si>
    <t>V3060</t>
  </si>
  <si>
    <t>C7240</t>
  </si>
  <si>
    <t>X3340</t>
  </si>
  <si>
    <t>V3340</t>
  </si>
  <si>
    <t>X3540</t>
  </si>
  <si>
    <t>V3540</t>
  </si>
  <si>
    <t>C7275</t>
  </si>
  <si>
    <t>C7280</t>
  </si>
  <si>
    <t>C7285</t>
  </si>
  <si>
    <t>C7315</t>
  </si>
  <si>
    <t>C7320</t>
  </si>
  <si>
    <t>C7325</t>
  </si>
  <si>
    <t>C7330</t>
  </si>
  <si>
    <t>X3860</t>
  </si>
  <si>
    <t>V3860</t>
  </si>
  <si>
    <t>C7345</t>
  </si>
  <si>
    <t>C7350</t>
  </si>
  <si>
    <t>C7400</t>
  </si>
  <si>
    <t>C7415</t>
  </si>
  <si>
    <t>C7430</t>
  </si>
  <si>
    <t>X4300</t>
  </si>
  <si>
    <t>V4300</t>
  </si>
  <si>
    <t>C7455</t>
  </si>
  <si>
    <t>C7460</t>
  </si>
  <si>
    <t>C7465</t>
  </si>
  <si>
    <t>C7470</t>
  </si>
  <si>
    <t>C7490</t>
  </si>
  <si>
    <t>C7505</t>
  </si>
  <si>
    <t>X5220</t>
  </si>
  <si>
    <t>V5220</t>
  </si>
  <si>
    <t>C7530</t>
  </si>
  <si>
    <t>X5400</t>
  </si>
  <si>
    <t>V5400</t>
  </si>
  <si>
    <t>C7645</t>
  </si>
  <si>
    <t>C7675</t>
  </si>
  <si>
    <t>C7680</t>
  </si>
  <si>
    <t>C7685</t>
  </si>
  <si>
    <t>C7690</t>
  </si>
  <si>
    <t>C7695</t>
  </si>
  <si>
    <t>C7700</t>
  </si>
  <si>
    <t>X5700</t>
  </si>
  <si>
    <t>V5700</t>
  </si>
  <si>
    <t>X5720</t>
  </si>
  <si>
    <t>V5720</t>
  </si>
  <si>
    <t>X6080</t>
  </si>
  <si>
    <t>V6080</t>
  </si>
  <si>
    <t>X6100</t>
  </si>
  <si>
    <t>V6100</t>
  </si>
  <si>
    <t>X6120</t>
  </si>
  <si>
    <t>V6120</t>
  </si>
  <si>
    <t>X6300</t>
  </si>
  <si>
    <t>V6300</t>
  </si>
  <si>
    <t>C7765</t>
  </si>
  <si>
    <t>C7770</t>
  </si>
  <si>
    <t>C7775</t>
  </si>
  <si>
    <t>C7780</t>
  </si>
  <si>
    <t>X6380</t>
  </si>
  <si>
    <t>V6380</t>
  </si>
  <si>
    <t>X6400</t>
  </si>
  <si>
    <t>V6400</t>
  </si>
  <si>
    <t>C7810</t>
  </si>
  <si>
    <t>C7835</t>
  </si>
  <si>
    <t>C7845</t>
  </si>
  <si>
    <t>C7860</t>
  </si>
  <si>
    <t>C7875</t>
  </si>
  <si>
    <t>C7900</t>
  </si>
  <si>
    <t>Column8</t>
  </si>
  <si>
    <t>Tag bundle</t>
  </si>
  <si>
    <t>Bundle</t>
  </si>
  <si>
    <t>Column9</t>
  </si>
  <si>
    <t>Column10</t>
  </si>
  <si>
    <t>Math</t>
  </si>
  <si>
    <t>NonStandard Sz and Codes</t>
  </si>
  <si>
    <t xml:space="preserve"> </t>
  </si>
  <si>
    <t>YES</t>
  </si>
  <si>
    <t>NO</t>
  </si>
  <si>
    <t>If you have questions about dates, give us a call.</t>
  </si>
  <si>
    <t>I'll call</t>
  </si>
  <si>
    <t>QTY</t>
  </si>
  <si>
    <t>Unit</t>
  </si>
  <si>
    <t>Actual QTY</t>
  </si>
  <si>
    <t>tag1000</t>
  </si>
  <si>
    <t>Uproar Rose - P</t>
  </si>
  <si>
    <t>Zinnia elegans</t>
  </si>
  <si>
    <t>T7870</t>
  </si>
  <si>
    <t>Swizzle Scarlet &amp; Yellw-P</t>
  </si>
  <si>
    <t>T7865</t>
  </si>
  <si>
    <t>Swizzle Cherry &amp; Ivory -P</t>
  </si>
  <si>
    <t>T7860</t>
  </si>
  <si>
    <t>Short Stuff Mix</t>
  </si>
  <si>
    <t>T7855</t>
  </si>
  <si>
    <t>Magellan Yellow - P</t>
  </si>
  <si>
    <t>T7850</t>
  </si>
  <si>
    <t>Magellan Scarlet - P</t>
  </si>
  <si>
    <t>T7845</t>
  </si>
  <si>
    <t>Magellan Pink - P</t>
  </si>
  <si>
    <t>T7840</t>
  </si>
  <si>
    <t>Magellan Orange - P</t>
  </si>
  <si>
    <t>T7835</t>
  </si>
  <si>
    <t>Magellan Mix - P</t>
  </si>
  <si>
    <t>T7830</t>
  </si>
  <si>
    <t>Dreamland Yellow - P</t>
  </si>
  <si>
    <t>T7825</t>
  </si>
  <si>
    <t>Dreamland Red - P</t>
  </si>
  <si>
    <t>T7815</t>
  </si>
  <si>
    <t>Dreamland Pink - P</t>
  </si>
  <si>
    <t>T7810</t>
  </si>
  <si>
    <t>Dreamland Mix - P</t>
  </si>
  <si>
    <t>T7805</t>
  </si>
  <si>
    <t>Cut and Come Again</t>
  </si>
  <si>
    <t>T7800</t>
  </si>
  <si>
    <t>R7870</t>
  </si>
  <si>
    <t>R7865</t>
  </si>
  <si>
    <t>R7860</t>
  </si>
  <si>
    <t>R7855</t>
  </si>
  <si>
    <t>R7850</t>
  </si>
  <si>
    <t>R7845</t>
  </si>
  <si>
    <t>R7840</t>
  </si>
  <si>
    <t>R7835</t>
  </si>
  <si>
    <t>R7830</t>
  </si>
  <si>
    <t>R7825</t>
  </si>
  <si>
    <t>R7815</t>
  </si>
  <si>
    <t>R7810</t>
  </si>
  <si>
    <t>R7805</t>
  </si>
  <si>
    <t>R7800</t>
  </si>
  <si>
    <t>O7855</t>
  </si>
  <si>
    <t>O7850</t>
  </si>
  <si>
    <t>O7845</t>
  </si>
  <si>
    <t>O7840</t>
  </si>
  <si>
    <t>O7835</t>
  </si>
  <si>
    <t>O7830</t>
  </si>
  <si>
    <t>O7825S</t>
  </si>
  <si>
    <t>O7825</t>
  </si>
  <si>
    <t>O7815S</t>
  </si>
  <si>
    <t>O7815</t>
  </si>
  <si>
    <t>O7810S</t>
  </si>
  <si>
    <t>O7810</t>
  </si>
  <si>
    <t>O7805S</t>
  </si>
  <si>
    <t>O7805</t>
  </si>
  <si>
    <t>ZaharaDbl Yellow - P</t>
  </si>
  <si>
    <t>Zinnia</t>
  </si>
  <si>
    <t>ZaharaDbl Salmon Rose - P</t>
  </si>
  <si>
    <t>T7685</t>
  </si>
  <si>
    <t>ZaharaDbl Cherry - P</t>
  </si>
  <si>
    <t>T7680</t>
  </si>
  <si>
    <t>Zahara Sunburst - P</t>
  </si>
  <si>
    <t>Zahara Mix - P</t>
  </si>
  <si>
    <t>ProfusionDble Yellow - P</t>
  </si>
  <si>
    <t>ProfusionDble White - P</t>
  </si>
  <si>
    <t>ProfusionDble Mix - P</t>
  </si>
  <si>
    <t>T7655</t>
  </si>
  <si>
    <t>ProfusionDble Hot Chrry-P</t>
  </si>
  <si>
    <t>ProfusionDble Fire - P</t>
  </si>
  <si>
    <t>ProfusionDble Dp Salmon-P</t>
  </si>
  <si>
    <t>Profusion Yellow - P</t>
  </si>
  <si>
    <t>T7635</t>
  </si>
  <si>
    <t>Profusion White - P</t>
  </si>
  <si>
    <t>Profusion Orange - P</t>
  </si>
  <si>
    <t>Profusion Mix - P</t>
  </si>
  <si>
    <t>Profusion Fire - P</t>
  </si>
  <si>
    <t>T7610</t>
  </si>
  <si>
    <t>Profusion Deep Apricot -P</t>
  </si>
  <si>
    <t>T7605</t>
  </si>
  <si>
    <t>Profusion Cherry - P</t>
  </si>
  <si>
    <t>R7685</t>
  </si>
  <si>
    <t>R7680</t>
  </si>
  <si>
    <t>R7655</t>
  </si>
  <si>
    <t>R7635</t>
  </si>
  <si>
    <t>R7610</t>
  </si>
  <si>
    <t>R7605</t>
  </si>
  <si>
    <t>O7685</t>
  </si>
  <si>
    <t>O7680</t>
  </si>
  <si>
    <t>O7665S</t>
  </si>
  <si>
    <t>O7660S</t>
  </si>
  <si>
    <t>O7655S</t>
  </si>
  <si>
    <t>O7655</t>
  </si>
  <si>
    <t>O7650S</t>
  </si>
  <si>
    <t>O7645S</t>
  </si>
  <si>
    <t>O7640S</t>
  </si>
  <si>
    <t>O7635</t>
  </si>
  <si>
    <t>O7610</t>
  </si>
  <si>
    <t>O7605</t>
  </si>
  <si>
    <t>Fuseable Wine Cooler - P</t>
  </si>
  <si>
    <t>Viola/Alyssum</t>
  </si>
  <si>
    <t>Q7520</t>
  </si>
  <si>
    <t>Sorbet XP Raspberry - G</t>
  </si>
  <si>
    <t>Viola</t>
  </si>
  <si>
    <t>Sorbet XP Purple Face - G</t>
  </si>
  <si>
    <t>Sorbet XP Mix Select - G</t>
  </si>
  <si>
    <t>Sorbet XP Mix Jump Up - G</t>
  </si>
  <si>
    <t>Sorbet XP Mix Bcnberry -G</t>
  </si>
  <si>
    <t>Sorbet XP Mix - G</t>
  </si>
  <si>
    <t>Sorbet XP Delft Blue - G</t>
  </si>
  <si>
    <t>Sorbet XP Coconut Swirl-G</t>
  </si>
  <si>
    <t>T7405</t>
  </si>
  <si>
    <t>Sorbet Phantom - G</t>
  </si>
  <si>
    <t>Sorbet Lemon Blbry Swrl-G</t>
  </si>
  <si>
    <t>T7388</t>
  </si>
  <si>
    <t>Sorbet Fire - G</t>
  </si>
  <si>
    <t>Penny Yellow Jump Up - G</t>
  </si>
  <si>
    <t>Penny Yellow Blotch - G</t>
  </si>
  <si>
    <t>T7370</t>
  </si>
  <si>
    <t>Penny Yellow - G</t>
  </si>
  <si>
    <t>Penny White Jump Up - G</t>
  </si>
  <si>
    <t>Penny White Blotch - G</t>
  </si>
  <si>
    <t>T7355</t>
  </si>
  <si>
    <t>Penny White - G</t>
  </si>
  <si>
    <t>T7350</t>
  </si>
  <si>
    <t>Penny Violet - G</t>
  </si>
  <si>
    <t>Penny Rose Blotch - G</t>
  </si>
  <si>
    <t>T7340</t>
  </si>
  <si>
    <t>Penny Red Wing - G</t>
  </si>
  <si>
    <t>Penny Purple Picotee - G</t>
  </si>
  <si>
    <t>Penny Peach Jump Up - G</t>
  </si>
  <si>
    <t>Penny Orange Jump Up - G</t>
  </si>
  <si>
    <t>Penny Orange - G</t>
  </si>
  <si>
    <t>Penny Mix Jump Up - G</t>
  </si>
  <si>
    <t>Penny Mix Citrus - G</t>
  </si>
  <si>
    <t>T7295</t>
  </si>
  <si>
    <t>Penny Mix All Seasons - G</t>
  </si>
  <si>
    <t>T7290</t>
  </si>
  <si>
    <t>Penny Mickey - G</t>
  </si>
  <si>
    <t>T7285</t>
  </si>
  <si>
    <t>Penny Lane Mix - G</t>
  </si>
  <si>
    <t>T7275</t>
  </si>
  <si>
    <t>Penny Deep Marina - G</t>
  </si>
  <si>
    <t>T7270</t>
  </si>
  <si>
    <t>Penny Blue - G</t>
  </si>
  <si>
    <t>T7260</t>
  </si>
  <si>
    <t>Penny Azure Twilight - G</t>
  </si>
  <si>
    <t>T7255</t>
  </si>
  <si>
    <t>Endurio Sky Blue Martien</t>
  </si>
  <si>
    <t>T7240</t>
  </si>
  <si>
    <t>ColorMax Mix - G</t>
  </si>
  <si>
    <t>T7220</t>
  </si>
  <si>
    <t>Admire Mix Maxi - G</t>
  </si>
  <si>
    <t>T7205</t>
  </si>
  <si>
    <t>R7405</t>
  </si>
  <si>
    <t>R7388</t>
  </si>
  <si>
    <t>R7370</t>
  </si>
  <si>
    <t>R7365</t>
  </si>
  <si>
    <t>R7360</t>
  </si>
  <si>
    <t>R7355</t>
  </si>
  <si>
    <t>R7350</t>
  </si>
  <si>
    <t>R7340</t>
  </si>
  <si>
    <t>R7295</t>
  </si>
  <si>
    <t>R7290</t>
  </si>
  <si>
    <t>R7285</t>
  </si>
  <si>
    <t>R7275</t>
  </si>
  <si>
    <t>R7270</t>
  </si>
  <si>
    <t>R7260</t>
  </si>
  <si>
    <t>R7255</t>
  </si>
  <si>
    <t>R7240</t>
  </si>
  <si>
    <t>R7220</t>
  </si>
  <si>
    <t>R7205</t>
  </si>
  <si>
    <t>Q7240</t>
  </si>
  <si>
    <t>O7405</t>
  </si>
  <si>
    <t>O7388</t>
  </si>
  <si>
    <t>O7370</t>
  </si>
  <si>
    <t>O7365</t>
  </si>
  <si>
    <t>O7360</t>
  </si>
  <si>
    <t>O7355</t>
  </si>
  <si>
    <t>O7350</t>
  </si>
  <si>
    <t>O7340</t>
  </si>
  <si>
    <t>O7300S</t>
  </si>
  <si>
    <t>O7295S</t>
  </si>
  <si>
    <t>O7295</t>
  </si>
  <si>
    <t>O7290S</t>
  </si>
  <si>
    <t>O7290</t>
  </si>
  <si>
    <t>O7285</t>
  </si>
  <si>
    <t>O7275S</t>
  </si>
  <si>
    <t>O7275</t>
  </si>
  <si>
    <t>O7270</t>
  </si>
  <si>
    <t>O7260</t>
  </si>
  <si>
    <t>O7255</t>
  </si>
  <si>
    <t>O7220</t>
  </si>
  <si>
    <t>O7205</t>
  </si>
  <si>
    <t>Bowles</t>
  </si>
  <si>
    <t>Vinca minor</t>
  </si>
  <si>
    <t>C7960</t>
  </si>
  <si>
    <t>Illumination</t>
  </si>
  <si>
    <t>C6675</t>
  </si>
  <si>
    <t>B7960</t>
  </si>
  <si>
    <t>B6675</t>
  </si>
  <si>
    <t>Wojo's Jem</t>
  </si>
  <si>
    <t>Vinca major</t>
  </si>
  <si>
    <t>C6665</t>
  </si>
  <si>
    <t>Variegated</t>
  </si>
  <si>
    <t>C6660</t>
  </si>
  <si>
    <t>Maculata</t>
  </si>
  <si>
    <t>C6655</t>
  </si>
  <si>
    <t>B6660</t>
  </si>
  <si>
    <t>B6655</t>
  </si>
  <si>
    <t>Titan Rose Halo</t>
  </si>
  <si>
    <t>Vinca</t>
  </si>
  <si>
    <t>T7145</t>
  </si>
  <si>
    <t>Titan Rose</t>
  </si>
  <si>
    <t>T7140</t>
  </si>
  <si>
    <t>Titan Pure White</t>
  </si>
  <si>
    <t>T7135</t>
  </si>
  <si>
    <t>Titan Punch</t>
  </si>
  <si>
    <t>T7130</t>
  </si>
  <si>
    <t>Titan Polka Dot</t>
  </si>
  <si>
    <t>T7125</t>
  </si>
  <si>
    <t>Titan Mix Summer Breeze</t>
  </si>
  <si>
    <t>T7120</t>
  </si>
  <si>
    <t>Titan Mix Romance</t>
  </si>
  <si>
    <t>T7115</t>
  </si>
  <si>
    <t>Titan Mix Clear</t>
  </si>
  <si>
    <t>T7110</t>
  </si>
  <si>
    <t>Titan Mix</t>
  </si>
  <si>
    <t>T7105</t>
  </si>
  <si>
    <t>Titan Lilac</t>
  </si>
  <si>
    <t>T7100</t>
  </si>
  <si>
    <t>Titan Lavender Blue Halo</t>
  </si>
  <si>
    <t>T7095</t>
  </si>
  <si>
    <t>Titan Icy Pink</t>
  </si>
  <si>
    <t>T7090</t>
  </si>
  <si>
    <t>Titan Dark Red</t>
  </si>
  <si>
    <t>T7085</t>
  </si>
  <si>
    <t>Titan Burgundy</t>
  </si>
  <si>
    <t>T7080</t>
  </si>
  <si>
    <t>Pacifica XP White - G</t>
  </si>
  <si>
    <t>T7075</t>
  </si>
  <si>
    <t>Pacifica XP Rose Halo - G</t>
  </si>
  <si>
    <t>T7070</t>
  </si>
  <si>
    <t>Pacifica XP Really Red -G</t>
  </si>
  <si>
    <t>T7065</t>
  </si>
  <si>
    <t>Pacifica XP Raspberry - G</t>
  </si>
  <si>
    <t>T7060</t>
  </si>
  <si>
    <t>Pacifica XP Punch - G</t>
  </si>
  <si>
    <t>T7055</t>
  </si>
  <si>
    <t>Pacifica XP Polka Dot - G</t>
  </si>
  <si>
    <t>T7050</t>
  </si>
  <si>
    <t>Pacifica XP Orange - G</t>
  </si>
  <si>
    <t>T7045</t>
  </si>
  <si>
    <t>Pacifica XP Mix Lipstck-G</t>
  </si>
  <si>
    <t>T7040</t>
  </si>
  <si>
    <t>Pacifica XP Mix - G</t>
  </si>
  <si>
    <t>T7035</t>
  </si>
  <si>
    <t>Pacifica XP Dark Red - G</t>
  </si>
  <si>
    <t>T7030</t>
  </si>
  <si>
    <t>Pacifica XP Brgndy Halo-G</t>
  </si>
  <si>
    <t>T7025</t>
  </si>
  <si>
    <t>Pacifica XP Blush - G</t>
  </si>
  <si>
    <t>T7020</t>
  </si>
  <si>
    <t>Jams N Jellies Blueberry</t>
  </si>
  <si>
    <t>T6990</t>
  </si>
  <si>
    <t>Jams N Jellies Blackberry</t>
  </si>
  <si>
    <t>T6985</t>
  </si>
  <si>
    <t>CoraCascade Strawberry</t>
  </si>
  <si>
    <t>T6980</t>
  </si>
  <si>
    <t>CoraCascade Polka Dot</t>
  </si>
  <si>
    <t>T6975</t>
  </si>
  <si>
    <t>CoraCascade Peach Blush</t>
  </si>
  <si>
    <t>T6970</t>
  </si>
  <si>
    <t>CoraCascade Mix</t>
  </si>
  <si>
    <t>T6965</t>
  </si>
  <si>
    <t>CoraCascade Cherry</t>
  </si>
  <si>
    <t>T6960</t>
  </si>
  <si>
    <t>CoraCascade Apricot</t>
  </si>
  <si>
    <t>T6955</t>
  </si>
  <si>
    <t>Cora White</t>
  </si>
  <si>
    <t>T6950</t>
  </si>
  <si>
    <t>Cora Violet</t>
  </si>
  <si>
    <t>T6945</t>
  </si>
  <si>
    <t>Cora Strawberry</t>
  </si>
  <si>
    <t>T6940</t>
  </si>
  <si>
    <t>Cora Red</t>
  </si>
  <si>
    <t>T6935</t>
  </si>
  <si>
    <t>Cora Punch</t>
  </si>
  <si>
    <t>T6930</t>
  </si>
  <si>
    <t>Cora Pink</t>
  </si>
  <si>
    <t>T6925</t>
  </si>
  <si>
    <t>Cora Mix</t>
  </si>
  <si>
    <t>T6920</t>
  </si>
  <si>
    <t>Cora Lavender</t>
  </si>
  <si>
    <t>T6915</t>
  </si>
  <si>
    <t>Cora Deep Lavender</t>
  </si>
  <si>
    <t>T6910</t>
  </si>
  <si>
    <t>Cora Burgundy</t>
  </si>
  <si>
    <t>T6905</t>
  </si>
  <si>
    <t>Cora Apricot</t>
  </si>
  <si>
    <t>T6900</t>
  </si>
  <si>
    <t>R7145</t>
  </si>
  <si>
    <t>R7140</t>
  </si>
  <si>
    <t>R7135</t>
  </si>
  <si>
    <t>R7130</t>
  </si>
  <si>
    <t>R7125</t>
  </si>
  <si>
    <t>R7120</t>
  </si>
  <si>
    <t>R7115</t>
  </si>
  <si>
    <t>R7110</t>
  </si>
  <si>
    <t>R7105</t>
  </si>
  <si>
    <t>R7100</t>
  </si>
  <si>
    <t>R7095</t>
  </si>
  <si>
    <t>R7090</t>
  </si>
  <si>
    <t>R7085</t>
  </si>
  <si>
    <t>R7080</t>
  </si>
  <si>
    <t>R7075</t>
  </si>
  <si>
    <t>R7070</t>
  </si>
  <si>
    <t>R7065</t>
  </si>
  <si>
    <t>R7060</t>
  </si>
  <si>
    <t>R7055</t>
  </si>
  <si>
    <t>R7050</t>
  </si>
  <si>
    <t>R7045</t>
  </si>
  <si>
    <t>R7040</t>
  </si>
  <si>
    <t>R7035</t>
  </si>
  <si>
    <t>R7030</t>
  </si>
  <si>
    <t>R7025</t>
  </si>
  <si>
    <t>R7020</t>
  </si>
  <si>
    <t>R6990</t>
  </si>
  <si>
    <t>R6985</t>
  </si>
  <si>
    <t>R6980</t>
  </si>
  <si>
    <t>R6975</t>
  </si>
  <si>
    <t>R6970</t>
  </si>
  <si>
    <t>R6965</t>
  </si>
  <si>
    <t>R6960</t>
  </si>
  <si>
    <t>R6955</t>
  </si>
  <si>
    <t>R6950</t>
  </si>
  <si>
    <t>R6945</t>
  </si>
  <si>
    <t>R6940</t>
  </si>
  <si>
    <t>R6935</t>
  </si>
  <si>
    <t>R6930</t>
  </si>
  <si>
    <t>R6925</t>
  </si>
  <si>
    <t>R6920</t>
  </si>
  <si>
    <t>R6915</t>
  </si>
  <si>
    <t>R6910</t>
  </si>
  <si>
    <t>R6905</t>
  </si>
  <si>
    <t>R6900</t>
  </si>
  <si>
    <t>O7145</t>
  </si>
  <si>
    <t>O7140</t>
  </si>
  <si>
    <t>O7135</t>
  </si>
  <si>
    <t>O7130</t>
  </si>
  <si>
    <t>O7125</t>
  </si>
  <si>
    <t>O7120</t>
  </si>
  <si>
    <t>O7115</t>
  </si>
  <si>
    <t>O7110</t>
  </si>
  <si>
    <t>O7105</t>
  </si>
  <si>
    <t>O7100</t>
  </si>
  <si>
    <t>O7095</t>
  </si>
  <si>
    <t>O7090</t>
  </si>
  <si>
    <t>O7085</t>
  </si>
  <si>
    <t>O7080</t>
  </si>
  <si>
    <t>O7075S</t>
  </si>
  <si>
    <t>O7075</t>
  </si>
  <si>
    <t>O7070S</t>
  </si>
  <si>
    <t>O7070</t>
  </si>
  <si>
    <t>O7065S</t>
  </si>
  <si>
    <t>O7065</t>
  </si>
  <si>
    <t>O7060S</t>
  </si>
  <si>
    <t>O7060</t>
  </si>
  <si>
    <t>O7055S</t>
  </si>
  <si>
    <t>O7055</t>
  </si>
  <si>
    <t>O7050S</t>
  </si>
  <si>
    <t>O7050</t>
  </si>
  <si>
    <t>O7045S</t>
  </si>
  <si>
    <t>O7045</t>
  </si>
  <si>
    <t>O7040S</t>
  </si>
  <si>
    <t>O7040</t>
  </si>
  <si>
    <t>O7035S</t>
  </si>
  <si>
    <t>O7035</t>
  </si>
  <si>
    <t>O7030S</t>
  </si>
  <si>
    <t>O7030</t>
  </si>
  <si>
    <t>O7025S</t>
  </si>
  <si>
    <t>O7025</t>
  </si>
  <si>
    <t>O7020S</t>
  </si>
  <si>
    <t>O7020</t>
  </si>
  <si>
    <t>O6990S</t>
  </si>
  <si>
    <t>O6990</t>
  </si>
  <si>
    <t>O6985S</t>
  </si>
  <si>
    <t>O6985</t>
  </si>
  <si>
    <t>O6980</t>
  </si>
  <si>
    <t>O6975</t>
  </si>
  <si>
    <t>O6970</t>
  </si>
  <si>
    <t>O6965</t>
  </si>
  <si>
    <t>O6960</t>
  </si>
  <si>
    <t>O6955</t>
  </si>
  <si>
    <t>O6950S</t>
  </si>
  <si>
    <t>O6950</t>
  </si>
  <si>
    <t>O6945S</t>
  </si>
  <si>
    <t>O6945</t>
  </si>
  <si>
    <t>O6940S</t>
  </si>
  <si>
    <t>O6940</t>
  </si>
  <si>
    <t>O6935S</t>
  </si>
  <si>
    <t>O6935</t>
  </si>
  <si>
    <t>O6930S</t>
  </si>
  <si>
    <t>O6930</t>
  </si>
  <si>
    <t>O6925S</t>
  </si>
  <si>
    <t>O6925</t>
  </si>
  <si>
    <t>O6920S</t>
  </si>
  <si>
    <t>O6920</t>
  </si>
  <si>
    <t>O6915S</t>
  </si>
  <si>
    <t>O6915</t>
  </si>
  <si>
    <t>O6910S</t>
  </si>
  <si>
    <t>O6910</t>
  </si>
  <si>
    <t>O6905S</t>
  </si>
  <si>
    <t>O6905</t>
  </si>
  <si>
    <t>O6900S</t>
  </si>
  <si>
    <t>O6900</t>
  </si>
  <si>
    <t>Sunny Border Blue</t>
  </si>
  <si>
    <t>Veronica</t>
  </si>
  <si>
    <t>C7945</t>
  </si>
  <si>
    <t>Royal Candles</t>
  </si>
  <si>
    <t>C7940</t>
  </si>
  <si>
    <t>First Love</t>
  </si>
  <si>
    <t>C7935</t>
  </si>
  <si>
    <t>Buenos Aires</t>
  </si>
  <si>
    <t>Verbena bonariensi</t>
  </si>
  <si>
    <t>X7240</t>
  </si>
  <si>
    <t>V7240</t>
  </si>
  <si>
    <t>Santos Purple</t>
  </si>
  <si>
    <t>Verbena</t>
  </si>
  <si>
    <t>X7160</t>
  </si>
  <si>
    <t>V7160</t>
  </si>
  <si>
    <t>Quartz XP Mix Waterfall-G</t>
  </si>
  <si>
    <t>T6785</t>
  </si>
  <si>
    <t>Quartz XP Mix Merlot - G</t>
  </si>
  <si>
    <t>T6780</t>
  </si>
  <si>
    <t>Quartz XP Mix - G</t>
  </si>
  <si>
    <t>T6775</t>
  </si>
  <si>
    <t>Obsession White - G</t>
  </si>
  <si>
    <t>T6770</t>
  </si>
  <si>
    <t>Obsession Red w/Eye - G</t>
  </si>
  <si>
    <t>T6765</t>
  </si>
  <si>
    <t>Obsession Red - G</t>
  </si>
  <si>
    <t>T6760</t>
  </si>
  <si>
    <t>Obsession Pink - G</t>
  </si>
  <si>
    <t>T6755</t>
  </si>
  <si>
    <t>Obsession Mix Wine&amp;Ches-G</t>
  </si>
  <si>
    <t>Obsession Mix Spirit - G</t>
  </si>
  <si>
    <t>T6745</t>
  </si>
  <si>
    <t>Obsession Mix Cotn Cndy-G</t>
  </si>
  <si>
    <t>T6735</t>
  </si>
  <si>
    <t>Obsession Mix Berry Trt-G</t>
  </si>
  <si>
    <t>Obsession Mix - G</t>
  </si>
  <si>
    <t>T6725</t>
  </si>
  <si>
    <t>Obsession Lilac - G</t>
  </si>
  <si>
    <t>T6720</t>
  </si>
  <si>
    <t>Obsession Crimson w/Eye-G</t>
  </si>
  <si>
    <t>T6715</t>
  </si>
  <si>
    <t>Obsession Burg w/ Eye - G</t>
  </si>
  <si>
    <t>Obsession Blue w/Eye - G</t>
  </si>
  <si>
    <t>Imagination</t>
  </si>
  <si>
    <t>R6785</t>
  </si>
  <si>
    <t>R6780</t>
  </si>
  <si>
    <t>R6775</t>
  </si>
  <si>
    <t>R6770</t>
  </si>
  <si>
    <t>R6765</t>
  </si>
  <si>
    <t>R6760</t>
  </si>
  <si>
    <t>R6755</t>
  </si>
  <si>
    <t>R6745</t>
  </si>
  <si>
    <t>R6735</t>
  </si>
  <si>
    <t>R6730</t>
  </si>
  <si>
    <t>R6725</t>
  </si>
  <si>
    <t>R6720</t>
  </si>
  <si>
    <t>R6715</t>
  </si>
  <si>
    <t>O6785S</t>
  </si>
  <si>
    <t>O6785</t>
  </si>
  <si>
    <t>O6780S</t>
  </si>
  <si>
    <t>O6780</t>
  </si>
  <si>
    <t>O6775S</t>
  </si>
  <si>
    <t>O6775</t>
  </si>
  <si>
    <t>O6770</t>
  </si>
  <si>
    <t>O6765</t>
  </si>
  <si>
    <t>O6760</t>
  </si>
  <si>
    <t>O6755</t>
  </si>
  <si>
    <t>O6750S</t>
  </si>
  <si>
    <t>O6745S</t>
  </si>
  <si>
    <t>O6745</t>
  </si>
  <si>
    <t>O6735S</t>
  </si>
  <si>
    <t>O6735</t>
  </si>
  <si>
    <t>O6730S</t>
  </si>
  <si>
    <t>O6730</t>
  </si>
  <si>
    <t>O6725S</t>
  </si>
  <si>
    <t>O6725</t>
  </si>
  <si>
    <t>O6720</t>
  </si>
  <si>
    <t>O6715</t>
  </si>
  <si>
    <t>Velox Pink</t>
  </si>
  <si>
    <t>C5985</t>
  </si>
  <si>
    <t>Vanessa Cascade Koi</t>
  </si>
  <si>
    <t>C5975</t>
  </si>
  <si>
    <t>Tiara Romantic Lavender</t>
  </si>
  <si>
    <t>C5970</t>
  </si>
  <si>
    <t>Tiara Mickey Rose White</t>
  </si>
  <si>
    <t>C5965</t>
  </si>
  <si>
    <t>Tiara Mickey Purple Pink</t>
  </si>
  <si>
    <t>C5960</t>
  </si>
  <si>
    <t>Tiara Mickey Magenta Pink</t>
  </si>
  <si>
    <t>C5955</t>
  </si>
  <si>
    <t>Tiara Mickey Blue Lavendr</t>
  </si>
  <si>
    <t>C5950</t>
  </si>
  <si>
    <t>Homestead Purple</t>
  </si>
  <si>
    <t>C5880</t>
  </si>
  <si>
    <t>EstrellaUp Pink Ballet</t>
  </si>
  <si>
    <t>C5875</t>
  </si>
  <si>
    <t>EstrellaUp Blueberry</t>
  </si>
  <si>
    <t>C5870</t>
  </si>
  <si>
    <t>Estrella White Impr</t>
  </si>
  <si>
    <t>C5865</t>
  </si>
  <si>
    <t>Estrella Voodoo Star</t>
  </si>
  <si>
    <t>Estrella Voodoo Red</t>
  </si>
  <si>
    <t>C5855</t>
  </si>
  <si>
    <t>Estrella Salmon Star</t>
  </si>
  <si>
    <t>C5850</t>
  </si>
  <si>
    <t>Estrella Pink Star</t>
  </si>
  <si>
    <t>C5845</t>
  </si>
  <si>
    <t>Estrella Peach</t>
  </si>
  <si>
    <t>C5840</t>
  </si>
  <si>
    <t>Estrella Lavender Star</t>
  </si>
  <si>
    <t>C5835</t>
  </si>
  <si>
    <t>Estrella Dark Purple</t>
  </si>
  <si>
    <t>C5830</t>
  </si>
  <si>
    <t>Donalena White Hail</t>
  </si>
  <si>
    <t>C5825</t>
  </si>
  <si>
    <t>Donalena Raspberry</t>
  </si>
  <si>
    <t>C5820</t>
  </si>
  <si>
    <t>Donalena Pink Soul</t>
  </si>
  <si>
    <t>C5815</t>
  </si>
  <si>
    <t>Donalena Pink Heart</t>
  </si>
  <si>
    <t>C5810</t>
  </si>
  <si>
    <t>Donalena Blue Soul</t>
  </si>
  <si>
    <t>C5805</t>
  </si>
  <si>
    <t>B5985</t>
  </si>
  <si>
    <t>B5880</t>
  </si>
  <si>
    <t>B5875</t>
  </si>
  <si>
    <t>B5870</t>
  </si>
  <si>
    <t>B5865</t>
  </si>
  <si>
    <t>B5860</t>
  </si>
  <si>
    <t>B5855</t>
  </si>
  <si>
    <t>B5850</t>
  </si>
  <si>
    <t>B5845</t>
  </si>
  <si>
    <t>B5840</t>
  </si>
  <si>
    <t>B5835</t>
  </si>
  <si>
    <t>B5830</t>
  </si>
  <si>
    <t>B5825</t>
  </si>
  <si>
    <t>B5820</t>
  </si>
  <si>
    <t>B5815</t>
  </si>
  <si>
    <t>B5810</t>
  </si>
  <si>
    <t>B5805</t>
  </si>
  <si>
    <t>Southern Charm - P</t>
  </si>
  <si>
    <t>Verbascum</t>
  </si>
  <si>
    <t>X7080</t>
  </si>
  <si>
    <t>V7080</t>
  </si>
  <si>
    <t>Kauai Rose - P</t>
  </si>
  <si>
    <t>Torenia</t>
  </si>
  <si>
    <t>T6625</t>
  </si>
  <si>
    <t>Kauai Mix - P</t>
  </si>
  <si>
    <t>T6620</t>
  </si>
  <si>
    <t>Kauai Magenta - P</t>
  </si>
  <si>
    <t>Kauai Deep Blue - P</t>
  </si>
  <si>
    <t>Kauai Blue &amp; White - P</t>
  </si>
  <si>
    <t>R6625</t>
  </si>
  <si>
    <t>R6620</t>
  </si>
  <si>
    <t>O6625S</t>
  </si>
  <si>
    <t>O6625</t>
  </si>
  <si>
    <t>O6620S</t>
  </si>
  <si>
    <t>O6620</t>
  </si>
  <si>
    <t>O6615S</t>
  </si>
  <si>
    <t>O6605S</t>
  </si>
  <si>
    <t>O6600S</t>
  </si>
  <si>
    <t>Yellow Moon</t>
  </si>
  <si>
    <t>C5745</t>
  </si>
  <si>
    <t>White Moon</t>
  </si>
  <si>
    <t>C5740</t>
  </si>
  <si>
    <t>Solarina Pink Veil</t>
  </si>
  <si>
    <t>C5735</t>
  </si>
  <si>
    <t>Solarina Blue Veil</t>
  </si>
  <si>
    <t>C5730</t>
  </si>
  <si>
    <t>Rose Moon</t>
  </si>
  <si>
    <t>C5725</t>
  </si>
  <si>
    <t>Purple Moon</t>
  </si>
  <si>
    <t>C5720</t>
  </si>
  <si>
    <t>Magenta Moon</t>
  </si>
  <si>
    <t>C5715</t>
  </si>
  <si>
    <t>Indigo Moon</t>
  </si>
  <si>
    <t>C5710</t>
  </si>
  <si>
    <t>Blue Moon</t>
  </si>
  <si>
    <t>C5705</t>
  </si>
  <si>
    <t>B5745</t>
  </si>
  <si>
    <t>B5740</t>
  </si>
  <si>
    <t>B5725</t>
  </si>
  <si>
    <t>B5720</t>
  </si>
  <si>
    <t>B5715</t>
  </si>
  <si>
    <t>B5710</t>
  </si>
  <si>
    <t>B5705</t>
  </si>
  <si>
    <t>Yellow Pear</t>
  </si>
  <si>
    <t>Tomato</t>
  </si>
  <si>
    <t>T8965</t>
  </si>
  <si>
    <t>Ultra Sweet</t>
  </si>
  <si>
    <t>T8960</t>
  </si>
  <si>
    <t>Tumbling Tom Red</t>
  </si>
  <si>
    <t>T8955</t>
  </si>
  <si>
    <t>Tidy Treats</t>
  </si>
  <si>
    <t>T8950</t>
  </si>
  <si>
    <t>Sweet n Neat Cherry Red</t>
  </si>
  <si>
    <t>T8945</t>
  </si>
  <si>
    <t>Sweet 100</t>
  </si>
  <si>
    <t>T8940</t>
  </si>
  <si>
    <t>Supersonic</t>
  </si>
  <si>
    <t>T8935</t>
  </si>
  <si>
    <t>Sun Sugar</t>
  </si>
  <si>
    <t>T8930</t>
  </si>
  <si>
    <t>Sugary</t>
  </si>
  <si>
    <t>T8925</t>
  </si>
  <si>
    <t>Sugar Rush</t>
  </si>
  <si>
    <t>T8915</t>
  </si>
  <si>
    <t>Scotia</t>
  </si>
  <si>
    <t>T8910</t>
  </si>
  <si>
    <t>Rutgers</t>
  </si>
  <si>
    <t>T8905</t>
  </si>
  <si>
    <t>Rapunzel</t>
  </si>
  <si>
    <t>T8900</t>
  </si>
  <si>
    <t>Pink Lady</t>
  </si>
  <si>
    <t>T8890</t>
  </si>
  <si>
    <t>Patio</t>
  </si>
  <si>
    <t>T8885</t>
  </si>
  <si>
    <t>Park Whopper</t>
  </si>
  <si>
    <t>T8880</t>
  </si>
  <si>
    <t>Mountain Pride</t>
  </si>
  <si>
    <t>T8870</t>
  </si>
  <si>
    <t>Mountain Merit</t>
  </si>
  <si>
    <t>T8865</t>
  </si>
  <si>
    <t>Mountain Fresh Plus</t>
  </si>
  <si>
    <t>T8855</t>
  </si>
  <si>
    <t>Lemon Boy</t>
  </si>
  <si>
    <t>T8850</t>
  </si>
  <si>
    <t>La Roma III</t>
  </si>
  <si>
    <t>T8845</t>
  </si>
  <si>
    <t>Juliet</t>
  </si>
  <si>
    <t>T8840</t>
  </si>
  <si>
    <t>Jet Star</t>
  </si>
  <si>
    <t>T8835</t>
  </si>
  <si>
    <t>Jasper</t>
  </si>
  <si>
    <t>T8830</t>
  </si>
  <si>
    <t>Heirloom Rainbow Blend</t>
  </si>
  <si>
    <t>T8820</t>
  </si>
  <si>
    <t>Fantastico</t>
  </si>
  <si>
    <t>T8795</t>
  </si>
  <si>
    <t>Early Girl</t>
  </si>
  <si>
    <t>T8790</t>
  </si>
  <si>
    <t>Defiant</t>
  </si>
  <si>
    <t>T8785</t>
  </si>
  <si>
    <t>Cobra</t>
  </si>
  <si>
    <t>T8780</t>
  </si>
  <si>
    <t>Cherokee Purple</t>
  </si>
  <si>
    <t>T8775</t>
  </si>
  <si>
    <t>Cherokee Carbon</t>
  </si>
  <si>
    <t>T8770</t>
  </si>
  <si>
    <t>Champion II</t>
  </si>
  <si>
    <t>T8760</t>
  </si>
  <si>
    <t>Celebrity</t>
  </si>
  <si>
    <t>T8755</t>
  </si>
  <si>
    <t>Burpee Big Boy</t>
  </si>
  <si>
    <t>T8745</t>
  </si>
  <si>
    <t>Brandywine Red</t>
  </si>
  <si>
    <t>T8740</t>
  </si>
  <si>
    <t>Better Bush</t>
  </si>
  <si>
    <t>T8725</t>
  </si>
  <si>
    <t>Better Boy</t>
  </si>
  <si>
    <t>T8720</t>
  </si>
  <si>
    <t>Beefmaster</t>
  </si>
  <si>
    <t>T8715</t>
  </si>
  <si>
    <t>Balls Beefsteak</t>
  </si>
  <si>
    <t>T8710</t>
  </si>
  <si>
    <t>Amish Paste</t>
  </si>
  <si>
    <t>T8705</t>
  </si>
  <si>
    <t>Amelia</t>
  </si>
  <si>
    <t>R8965</t>
  </si>
  <si>
    <t>R8960</t>
  </si>
  <si>
    <t>R8955</t>
  </si>
  <si>
    <t>R8950</t>
  </si>
  <si>
    <t>R8945</t>
  </si>
  <si>
    <t>R8940</t>
  </si>
  <si>
    <t>R8935</t>
  </si>
  <si>
    <t>R8930</t>
  </si>
  <si>
    <t>R8925</t>
  </si>
  <si>
    <t>R8915</t>
  </si>
  <si>
    <t>R8910</t>
  </si>
  <si>
    <t>R8905</t>
  </si>
  <si>
    <t>R8900</t>
  </si>
  <si>
    <t>R8890</t>
  </si>
  <si>
    <t>R8885</t>
  </si>
  <si>
    <t>R8880</t>
  </si>
  <si>
    <t>R8870</t>
  </si>
  <si>
    <t>R8865</t>
  </si>
  <si>
    <t>R8855</t>
  </si>
  <si>
    <t>R8850</t>
  </si>
  <si>
    <t>R8845</t>
  </si>
  <si>
    <t>R8840</t>
  </si>
  <si>
    <t>R8835</t>
  </si>
  <si>
    <t>R8830</t>
  </si>
  <si>
    <t>R8820</t>
  </si>
  <si>
    <t>R8795</t>
  </si>
  <si>
    <t>R8790</t>
  </si>
  <si>
    <t>R8785</t>
  </si>
  <si>
    <t>R8780</t>
  </si>
  <si>
    <t>R8775</t>
  </si>
  <si>
    <t>R8770</t>
  </si>
  <si>
    <t>R8760</t>
  </si>
  <si>
    <t>R8755</t>
  </si>
  <si>
    <t>R8745</t>
  </si>
  <si>
    <t>R8740</t>
  </si>
  <si>
    <t>R8725</t>
  </si>
  <si>
    <t>R8720</t>
  </si>
  <si>
    <t>R8715</t>
  </si>
  <si>
    <t>R8710</t>
  </si>
  <si>
    <t>R8705</t>
  </si>
  <si>
    <t>Q8955</t>
  </si>
  <si>
    <t>Q8865</t>
  </si>
  <si>
    <t>Q8830</t>
  </si>
  <si>
    <t>Q8785</t>
  </si>
  <si>
    <t>Q8780</t>
  </si>
  <si>
    <t>O8965S</t>
  </si>
  <si>
    <t>O8965</t>
  </si>
  <si>
    <t>O8960S</t>
  </si>
  <si>
    <t>O8960</t>
  </si>
  <si>
    <t>O8955S</t>
  </si>
  <si>
    <t>O8955</t>
  </si>
  <si>
    <t>O8950S</t>
  </si>
  <si>
    <t>O8950</t>
  </si>
  <si>
    <t>O8945S</t>
  </si>
  <si>
    <t>O8945</t>
  </si>
  <si>
    <t>O8940S</t>
  </si>
  <si>
    <t>O8940</t>
  </si>
  <si>
    <t>O8935S</t>
  </si>
  <si>
    <t>O8935</t>
  </si>
  <si>
    <t>O8930S</t>
  </si>
  <si>
    <t>O8930</t>
  </si>
  <si>
    <t>O8925S</t>
  </si>
  <si>
    <t>O8925</t>
  </si>
  <si>
    <t>O8915S</t>
  </si>
  <si>
    <t>O8915</t>
  </si>
  <si>
    <t>O8910S</t>
  </si>
  <si>
    <t>O8910</t>
  </si>
  <si>
    <t>O8905S</t>
  </si>
  <si>
    <t>O8905</t>
  </si>
  <si>
    <t>O8900S</t>
  </si>
  <si>
    <t>O8900</t>
  </si>
  <si>
    <t>O8890S</t>
  </si>
  <si>
    <t>O8890</t>
  </si>
  <si>
    <t>O8885S</t>
  </si>
  <si>
    <t>O8885</t>
  </si>
  <si>
    <t>O8880S</t>
  </si>
  <si>
    <t>O8880</t>
  </si>
  <si>
    <t>O8870S</t>
  </si>
  <si>
    <t>O8870</t>
  </si>
  <si>
    <t>O8865S</t>
  </si>
  <si>
    <t>O8865</t>
  </si>
  <si>
    <t>O8855S</t>
  </si>
  <si>
    <t>O8855</t>
  </si>
  <si>
    <t>O8850S</t>
  </si>
  <si>
    <t>O8850</t>
  </si>
  <si>
    <t>O8845S</t>
  </si>
  <si>
    <t>O8845</t>
  </si>
  <si>
    <t>O8840S</t>
  </si>
  <si>
    <t>O8840</t>
  </si>
  <si>
    <t>O8835S</t>
  </si>
  <si>
    <t>O8835</t>
  </si>
  <si>
    <t>O8820S</t>
  </si>
  <si>
    <t>O8820</t>
  </si>
  <si>
    <t>O8795S</t>
  </si>
  <si>
    <t>O8795</t>
  </si>
  <si>
    <t>O8790S</t>
  </si>
  <si>
    <t>O8790</t>
  </si>
  <si>
    <t>O8775S</t>
  </si>
  <si>
    <t>O8775</t>
  </si>
  <si>
    <t>O8770S</t>
  </si>
  <si>
    <t>O8770</t>
  </si>
  <si>
    <t>O8760S</t>
  </si>
  <si>
    <t>O8760</t>
  </si>
  <si>
    <t>O8755S</t>
  </si>
  <si>
    <t>O8755</t>
  </si>
  <si>
    <t>O8745S</t>
  </si>
  <si>
    <t>O8745</t>
  </si>
  <si>
    <t>O8740S</t>
  </si>
  <si>
    <t>O8740</t>
  </si>
  <si>
    <t>O8725S</t>
  </si>
  <si>
    <t>O8725</t>
  </si>
  <si>
    <t>O8720S</t>
  </si>
  <si>
    <t>O8720</t>
  </si>
  <si>
    <t>O8715S</t>
  </si>
  <si>
    <t>O8715</t>
  </si>
  <si>
    <t>O8710S</t>
  </si>
  <si>
    <t>O8710</t>
  </si>
  <si>
    <t>O8705S</t>
  </si>
  <si>
    <t>O8705</t>
  </si>
  <si>
    <t>O8700S</t>
  </si>
  <si>
    <t>O8700</t>
  </si>
  <si>
    <t>serphyllum</t>
  </si>
  <si>
    <t>Thymus</t>
  </si>
  <si>
    <t>X7000</t>
  </si>
  <si>
    <t>V7000</t>
  </si>
  <si>
    <t>Woolly Thyme</t>
  </si>
  <si>
    <t>C7920</t>
  </si>
  <si>
    <t>vulgaris English</t>
  </si>
  <si>
    <t>Thyme</t>
  </si>
  <si>
    <t>C6990S</t>
  </si>
  <si>
    <t>Silver Edged</t>
  </si>
  <si>
    <t>C6985S</t>
  </si>
  <si>
    <t>Pink Chintz</t>
  </si>
  <si>
    <t>C6980S</t>
  </si>
  <si>
    <t>Lemon Variegated</t>
  </si>
  <si>
    <t>C6975S</t>
  </si>
  <si>
    <t>B6990</t>
  </si>
  <si>
    <t>B6985</t>
  </si>
  <si>
    <t>B6980</t>
  </si>
  <si>
    <t>B6975</t>
  </si>
  <si>
    <t>Susie Orange w/ Eye</t>
  </si>
  <si>
    <t>Thunbergia</t>
  </si>
  <si>
    <t>T6530</t>
  </si>
  <si>
    <t>Susie Clear Yellow</t>
  </si>
  <si>
    <t>T6525</t>
  </si>
  <si>
    <t>Susie Black-eyed Mix</t>
  </si>
  <si>
    <t>T6520</t>
  </si>
  <si>
    <t>Q6530</t>
  </si>
  <si>
    <t>Q6525</t>
  </si>
  <si>
    <t>Q6520</t>
  </si>
  <si>
    <t>French</t>
  </si>
  <si>
    <t>Tarragon</t>
  </si>
  <si>
    <t>C6960</t>
  </si>
  <si>
    <t>Robinson's Giant Mix</t>
  </si>
  <si>
    <t>Tanacetum</t>
  </si>
  <si>
    <t>X6920</t>
  </si>
  <si>
    <t>V6920</t>
  </si>
  <si>
    <t>Limon</t>
  </si>
  <si>
    <t>Talinum</t>
  </si>
  <si>
    <t>T6510</t>
  </si>
  <si>
    <t>Q6510</t>
  </si>
  <si>
    <t>Bright Lights</t>
  </si>
  <si>
    <t>Swiss Chard</t>
  </si>
  <si>
    <t>T8690</t>
  </si>
  <si>
    <t>R8690</t>
  </si>
  <si>
    <t>O8690S</t>
  </si>
  <si>
    <t>O8690</t>
  </si>
  <si>
    <t>Fragoo White - G</t>
  </si>
  <si>
    <t>Strawberry</t>
  </si>
  <si>
    <t>T8680</t>
  </si>
  <si>
    <t>Fragoo Pink - G</t>
  </si>
  <si>
    <t>T8675</t>
  </si>
  <si>
    <t>Fragoo Deep Rose - G</t>
  </si>
  <si>
    <t>T8670</t>
  </si>
  <si>
    <t>R8680</t>
  </si>
  <si>
    <t>R8675</t>
  </si>
  <si>
    <t>R8670</t>
  </si>
  <si>
    <t>Q8680</t>
  </si>
  <si>
    <t>Q8675</t>
  </si>
  <si>
    <t>Q8670</t>
  </si>
  <si>
    <t>Harmony Mix</t>
  </si>
  <si>
    <t>Stock</t>
  </si>
  <si>
    <t>T6500</t>
  </si>
  <si>
    <t>R6500</t>
  </si>
  <si>
    <t>O6500S</t>
  </si>
  <si>
    <t>O6500</t>
  </si>
  <si>
    <t>Pony Tails - P</t>
  </si>
  <si>
    <t>Stipa</t>
  </si>
  <si>
    <t>X8790</t>
  </si>
  <si>
    <t>V8790</t>
  </si>
  <si>
    <t>Stevia</t>
  </si>
  <si>
    <t>C6940S</t>
  </si>
  <si>
    <t>Fuzzy Wuzzy</t>
  </si>
  <si>
    <t>Stachys</t>
  </si>
  <si>
    <t>X6840</t>
  </si>
  <si>
    <t>V6840</t>
  </si>
  <si>
    <t>Lilac Falls</t>
  </si>
  <si>
    <t>C5340</t>
  </si>
  <si>
    <t>Sprengeri</t>
  </si>
  <si>
    <t>T6490</t>
  </si>
  <si>
    <t>Q6490</t>
  </si>
  <si>
    <t>Fruit Salad Pitaya</t>
  </si>
  <si>
    <t>Snapdragon-Trailng</t>
  </si>
  <si>
    <t>C5315</t>
  </si>
  <si>
    <t>Fruit Salad Mango</t>
  </si>
  <si>
    <t>C5310</t>
  </si>
  <si>
    <t>Fruit Salad Cranberry</t>
  </si>
  <si>
    <t>C5305</t>
  </si>
  <si>
    <t>Sonnet Yellow</t>
  </si>
  <si>
    <t>Snapdragon</t>
  </si>
  <si>
    <t>T6475</t>
  </si>
  <si>
    <t>Sonnet White</t>
  </si>
  <si>
    <t>T6470</t>
  </si>
  <si>
    <t>Sonnet Rose</t>
  </si>
  <si>
    <t>T6465</t>
  </si>
  <si>
    <t>Sonnet Mixture</t>
  </si>
  <si>
    <t>T6460</t>
  </si>
  <si>
    <t>Sonnet Crimson</t>
  </si>
  <si>
    <t>Snapshot Mix Merlot - P</t>
  </si>
  <si>
    <t>T6450</t>
  </si>
  <si>
    <t>Snapshot Mix Citrus - P</t>
  </si>
  <si>
    <t>T6445</t>
  </si>
  <si>
    <t>Snapshot Mix Brry N Crm-P</t>
  </si>
  <si>
    <t>T6440</t>
  </si>
  <si>
    <t>Snapshot Mix - P</t>
  </si>
  <si>
    <t>T6435</t>
  </si>
  <si>
    <t>Rocket Yellow</t>
  </si>
  <si>
    <t>T6430</t>
  </si>
  <si>
    <t>Rocket Red</t>
  </si>
  <si>
    <t>T6425</t>
  </si>
  <si>
    <t>Rocket Pink</t>
  </si>
  <si>
    <t>T6420</t>
  </si>
  <si>
    <t>Rocket Mix</t>
  </si>
  <si>
    <t>T6415</t>
  </si>
  <si>
    <t>Montego Yellow</t>
  </si>
  <si>
    <t>T6410</t>
  </si>
  <si>
    <t>Montego White</t>
  </si>
  <si>
    <t>T6405</t>
  </si>
  <si>
    <t>Montego Violet</t>
  </si>
  <si>
    <t>T6400</t>
  </si>
  <si>
    <t>Montego Sunset</t>
  </si>
  <si>
    <t>T6395</t>
  </si>
  <si>
    <t>Montego Rose Bicolor</t>
  </si>
  <si>
    <t>T6390</t>
  </si>
  <si>
    <t>Montego Red</t>
  </si>
  <si>
    <t>T6385</t>
  </si>
  <si>
    <t>Montego Pink</t>
  </si>
  <si>
    <t>T6380</t>
  </si>
  <si>
    <t>Montego Orange Bicolor</t>
  </si>
  <si>
    <t>T6375</t>
  </si>
  <si>
    <t>Montego Mix</t>
  </si>
  <si>
    <t>T6370</t>
  </si>
  <si>
    <t>Montego Burgundy Biclr</t>
  </si>
  <si>
    <t>T6365</t>
  </si>
  <si>
    <t>Candy Showers Yellow - P</t>
  </si>
  <si>
    <t>T6360</t>
  </si>
  <si>
    <t>Candy Showers Rose - P</t>
  </si>
  <si>
    <t>T6355</t>
  </si>
  <si>
    <t>Candy Showers Red - P</t>
  </si>
  <si>
    <t>T6350</t>
  </si>
  <si>
    <t>Candy Showers Orange - P</t>
  </si>
  <si>
    <t>T6345</t>
  </si>
  <si>
    <t>Candy Showers Mix - P</t>
  </si>
  <si>
    <t>T6340</t>
  </si>
  <si>
    <t>Candy Showers Dp Purple-P</t>
  </si>
  <si>
    <t>T6335</t>
  </si>
  <si>
    <t>Arrow Yellow</t>
  </si>
  <si>
    <t>T6330</t>
  </si>
  <si>
    <t>Arrow White</t>
  </si>
  <si>
    <t>T6325</t>
  </si>
  <si>
    <t>Arrow Pink</t>
  </si>
  <si>
    <t>T6320</t>
  </si>
  <si>
    <t>Arrow Orange</t>
  </si>
  <si>
    <t>T6315</t>
  </si>
  <si>
    <t>Arrow Mix</t>
  </si>
  <si>
    <t>T6310</t>
  </si>
  <si>
    <t>Arrow Magenta</t>
  </si>
  <si>
    <t>T6305</t>
  </si>
  <si>
    <t>Arrow Deep Red</t>
  </si>
  <si>
    <t>T6300</t>
  </si>
  <si>
    <t>R6475</t>
  </si>
  <si>
    <t>R6470</t>
  </si>
  <si>
    <t>R6465</t>
  </si>
  <si>
    <t>R6460</t>
  </si>
  <si>
    <t>R6450</t>
  </si>
  <si>
    <t>R6445</t>
  </si>
  <si>
    <t>R6440</t>
  </si>
  <si>
    <t>R6435</t>
  </si>
  <si>
    <t>R6430</t>
  </si>
  <si>
    <t>R6425</t>
  </si>
  <si>
    <t>R6420</t>
  </si>
  <si>
    <t>R6415</t>
  </si>
  <si>
    <t>R6410</t>
  </si>
  <si>
    <t>R6405</t>
  </si>
  <si>
    <t>R6400</t>
  </si>
  <si>
    <t>R6395</t>
  </si>
  <si>
    <t>R6390</t>
  </si>
  <si>
    <t>R6385</t>
  </si>
  <si>
    <t>R6380</t>
  </si>
  <si>
    <t>R6375</t>
  </si>
  <si>
    <t>R6370</t>
  </si>
  <si>
    <t>R6365</t>
  </si>
  <si>
    <t>R6330</t>
  </si>
  <si>
    <t>R6325</t>
  </si>
  <si>
    <t>R6320</t>
  </si>
  <si>
    <t>R6315</t>
  </si>
  <si>
    <t>R6310</t>
  </si>
  <si>
    <t>R6305</t>
  </si>
  <si>
    <t>R6300</t>
  </si>
  <si>
    <t>Q6360</t>
  </si>
  <si>
    <t>Q6355</t>
  </si>
  <si>
    <t>Q6350</t>
  </si>
  <si>
    <t>Q6345</t>
  </si>
  <si>
    <t>Q6340</t>
  </si>
  <si>
    <t>Q6335</t>
  </si>
  <si>
    <t>O6475S</t>
  </si>
  <si>
    <t>O6475</t>
  </si>
  <si>
    <t>O6470S</t>
  </si>
  <si>
    <t>O6470</t>
  </si>
  <si>
    <t>O6465S</t>
  </si>
  <si>
    <t>O6465</t>
  </si>
  <si>
    <t>O6460S</t>
  </si>
  <si>
    <t>O6460</t>
  </si>
  <si>
    <t>O6455S</t>
  </si>
  <si>
    <t>O6450</t>
  </si>
  <si>
    <t>O6445</t>
  </si>
  <si>
    <t>O6440</t>
  </si>
  <si>
    <t>O6435</t>
  </si>
  <si>
    <t>O6430S</t>
  </si>
  <si>
    <t>O6430</t>
  </si>
  <si>
    <t>O6425S</t>
  </si>
  <si>
    <t>O6425</t>
  </si>
  <si>
    <t>O6420S</t>
  </si>
  <si>
    <t>O6420</t>
  </si>
  <si>
    <t>O6415S</t>
  </si>
  <si>
    <t>O6415</t>
  </si>
  <si>
    <t>O6410S</t>
  </si>
  <si>
    <t>O6410</t>
  </si>
  <si>
    <t>O6405S</t>
  </si>
  <si>
    <t>O6405</t>
  </si>
  <si>
    <t>O6400S</t>
  </si>
  <si>
    <t>O6400</t>
  </si>
  <si>
    <t>O6395S</t>
  </si>
  <si>
    <t>O6395</t>
  </si>
  <si>
    <t>O6390S</t>
  </si>
  <si>
    <t>O6390</t>
  </si>
  <si>
    <t>O6385S</t>
  </si>
  <si>
    <t>O6385</t>
  </si>
  <si>
    <t>O6380S</t>
  </si>
  <si>
    <t>O6380</t>
  </si>
  <si>
    <t>O6375S</t>
  </si>
  <si>
    <t>O6375</t>
  </si>
  <si>
    <t>O6370S</t>
  </si>
  <si>
    <t>O6370</t>
  </si>
  <si>
    <t>O6365S</t>
  </si>
  <si>
    <t>O6365</t>
  </si>
  <si>
    <t>O6330S</t>
  </si>
  <si>
    <t>O6330</t>
  </si>
  <si>
    <t>O6325S</t>
  </si>
  <si>
    <t>O6325</t>
  </si>
  <si>
    <t>O6320S</t>
  </si>
  <si>
    <t>O6320</t>
  </si>
  <si>
    <t>O6315S</t>
  </si>
  <si>
    <t>O6315</t>
  </si>
  <si>
    <t>O6310S</t>
  </si>
  <si>
    <t>O6310</t>
  </si>
  <si>
    <t>O6305S</t>
  </si>
  <si>
    <t>O6305</t>
  </si>
  <si>
    <t>O6300S</t>
  </si>
  <si>
    <t>O6300</t>
  </si>
  <si>
    <t>Kale Storm - P</t>
  </si>
  <si>
    <t>Simply Salad</t>
  </si>
  <si>
    <t>T8660</t>
  </si>
  <si>
    <t>Endless Summer Mix - P</t>
  </si>
  <si>
    <t>T8655</t>
  </si>
  <si>
    <t>City Garden Blend - P</t>
  </si>
  <si>
    <t>T8650</t>
  </si>
  <si>
    <t>R8660</t>
  </si>
  <si>
    <t>R8655</t>
  </si>
  <si>
    <t>R8650</t>
  </si>
  <si>
    <t>PintoPrm White to Rose</t>
  </si>
  <si>
    <t>Seed Geranium</t>
  </si>
  <si>
    <t>T6280</t>
  </si>
  <si>
    <t>PintoPrm White</t>
  </si>
  <si>
    <t>T6275</t>
  </si>
  <si>
    <t>PintoPrm Violet</t>
  </si>
  <si>
    <t>T6270</t>
  </si>
  <si>
    <t>PintoPrm Salmon Splash</t>
  </si>
  <si>
    <t>T6265</t>
  </si>
  <si>
    <t>PintoPrm Salmon</t>
  </si>
  <si>
    <t>T6260</t>
  </si>
  <si>
    <t>PintoPrm Rose Bicolor</t>
  </si>
  <si>
    <t>T6255</t>
  </si>
  <si>
    <t>PintoPrm Orange Bicolor</t>
  </si>
  <si>
    <t>T6250</t>
  </si>
  <si>
    <t>PintoPrm Lavender</t>
  </si>
  <si>
    <t>T6245</t>
  </si>
  <si>
    <t>PintoPrm Deep Rose</t>
  </si>
  <si>
    <t>T6240</t>
  </si>
  <si>
    <t>PintoPrm Deep Red</t>
  </si>
  <si>
    <t>T6235</t>
  </si>
  <si>
    <t>Maverick White</t>
  </si>
  <si>
    <t>T6230</t>
  </si>
  <si>
    <t>Maverick Violet</t>
  </si>
  <si>
    <t>T6225</t>
  </si>
  <si>
    <t>Maverick Star</t>
  </si>
  <si>
    <t>T6220</t>
  </si>
  <si>
    <t>Maverick Red</t>
  </si>
  <si>
    <t>T6215</t>
  </si>
  <si>
    <t>Maverick Pink</t>
  </si>
  <si>
    <t>T6210</t>
  </si>
  <si>
    <t>Maverick Orange</t>
  </si>
  <si>
    <t>T6205</t>
  </si>
  <si>
    <t>Bull's Eye Mix</t>
  </si>
  <si>
    <t>T6200</t>
  </si>
  <si>
    <t>R6280</t>
  </si>
  <si>
    <t>R6275</t>
  </si>
  <si>
    <t>R6270</t>
  </si>
  <si>
    <t>R6265</t>
  </si>
  <si>
    <t>R6260</t>
  </si>
  <si>
    <t>R6255</t>
  </si>
  <si>
    <t>R6250</t>
  </si>
  <si>
    <t>R6245</t>
  </si>
  <si>
    <t>R6240</t>
  </si>
  <si>
    <t>R6235</t>
  </si>
  <si>
    <t>R6230</t>
  </si>
  <si>
    <t>R6225</t>
  </si>
  <si>
    <t>R6220</t>
  </si>
  <si>
    <t>R6215</t>
  </si>
  <si>
    <t>R6210</t>
  </si>
  <si>
    <t>R6205</t>
  </si>
  <si>
    <t>R6200</t>
  </si>
  <si>
    <t>Q6280</t>
  </si>
  <si>
    <t>Q6275</t>
  </si>
  <si>
    <t>Q6270</t>
  </si>
  <si>
    <t>Q6265</t>
  </si>
  <si>
    <t>Q6260</t>
  </si>
  <si>
    <t>Q6255</t>
  </si>
  <si>
    <t>Q6250</t>
  </si>
  <si>
    <t>Q6245</t>
  </si>
  <si>
    <t>Q6240</t>
  </si>
  <si>
    <t>Q6235</t>
  </si>
  <si>
    <t>Q6230</t>
  </si>
  <si>
    <t>Q6225</t>
  </si>
  <si>
    <t>Q6220</t>
  </si>
  <si>
    <t>Q6215</t>
  </si>
  <si>
    <t>Q6210</t>
  </si>
  <si>
    <t>Q6205</t>
  </si>
  <si>
    <t>Q6200</t>
  </si>
  <si>
    <t>Vera Jameson</t>
  </si>
  <si>
    <t>Sedum upright</t>
  </si>
  <si>
    <t>C7905</t>
  </si>
  <si>
    <t>Pink Bomb</t>
  </si>
  <si>
    <t>Autumn Joy</t>
  </si>
  <si>
    <t>C7895</t>
  </si>
  <si>
    <t>Autumn Fire</t>
  </si>
  <si>
    <t>C7890</t>
  </si>
  <si>
    <t>Spirit</t>
  </si>
  <si>
    <t>Sedum creeping</t>
  </si>
  <si>
    <t>X6740</t>
  </si>
  <si>
    <t>Oracle</t>
  </si>
  <si>
    <t>X6720</t>
  </si>
  <si>
    <t>V6740</t>
  </si>
  <si>
    <t>V6720</t>
  </si>
  <si>
    <t>kamtschaticum variegatum</t>
  </si>
  <si>
    <t>C7870</t>
  </si>
  <si>
    <t>Tricolor</t>
  </si>
  <si>
    <t>C7865</t>
  </si>
  <si>
    <t>Purpureum</t>
  </si>
  <si>
    <t>Makinoi</t>
  </si>
  <si>
    <t>C7855</t>
  </si>
  <si>
    <t>Coral Carpet</t>
  </si>
  <si>
    <t>C7850</t>
  </si>
  <si>
    <t>Chocolate Ball</t>
  </si>
  <si>
    <t>Blue Spruce</t>
  </si>
  <si>
    <t>C7840</t>
  </si>
  <si>
    <t>Angelina</t>
  </si>
  <si>
    <t>White Blessing</t>
  </si>
  <si>
    <t>Scaevola</t>
  </si>
  <si>
    <t>C5245</t>
  </si>
  <si>
    <t>Suntastic</t>
  </si>
  <si>
    <t>C5240</t>
  </si>
  <si>
    <t>Saphira</t>
  </si>
  <si>
    <t>C5235</t>
  </si>
  <si>
    <t>Pink Charm</t>
  </si>
  <si>
    <t>C5230</t>
  </si>
  <si>
    <t>Diamond</t>
  </si>
  <si>
    <t>C5225</t>
  </si>
  <si>
    <t>Crystal</t>
  </si>
  <si>
    <t>C5220</t>
  </si>
  <si>
    <t>Brilliant</t>
  </si>
  <si>
    <t>C5215</t>
  </si>
  <si>
    <t>Blue Wind</t>
  </si>
  <si>
    <t>C5210</t>
  </si>
  <si>
    <t>Blue Haze</t>
  </si>
  <si>
    <t>C5205</t>
  </si>
  <si>
    <t>B5245</t>
  </si>
  <si>
    <t>B5235</t>
  </si>
  <si>
    <t>B5230</t>
  </si>
  <si>
    <t>B5225</t>
  </si>
  <si>
    <t>B5215</t>
  </si>
  <si>
    <t>Royal Ruby</t>
  </si>
  <si>
    <t>Scabiosa</t>
  </si>
  <si>
    <t>C7815</t>
  </si>
  <si>
    <t>Pink Mist</t>
  </si>
  <si>
    <t>Butterfly Blue</t>
  </si>
  <si>
    <t>C7805</t>
  </si>
  <si>
    <t>Rocco Red</t>
  </si>
  <si>
    <t>Saxifraga</t>
  </si>
  <si>
    <t>X6560</t>
  </si>
  <si>
    <t>V6560</t>
  </si>
  <si>
    <t>ocymoides</t>
  </si>
  <si>
    <t>Saponaria</t>
  </si>
  <si>
    <t>X6480</t>
  </si>
  <si>
    <t>V6480</t>
  </si>
  <si>
    <t>Solaris Compact Yellow</t>
  </si>
  <si>
    <t>Sanvitalia</t>
  </si>
  <si>
    <t>C5090</t>
  </si>
  <si>
    <t>Golden Aztek</t>
  </si>
  <si>
    <t>C5085</t>
  </si>
  <si>
    <t>Vista White</t>
  </si>
  <si>
    <t>Salvia splendens</t>
  </si>
  <si>
    <t>T6155</t>
  </si>
  <si>
    <t>Vista Salmon</t>
  </si>
  <si>
    <t>T6150</t>
  </si>
  <si>
    <t>Vista Red</t>
  </si>
  <si>
    <t>T6140</t>
  </si>
  <si>
    <t>Vista Purple</t>
  </si>
  <si>
    <t>T6135</t>
  </si>
  <si>
    <t>Vista Mix</t>
  </si>
  <si>
    <t>T6130</t>
  </si>
  <si>
    <t>Red Hot Sally II</t>
  </si>
  <si>
    <t>T6120</t>
  </si>
  <si>
    <t>Mojave Red</t>
  </si>
  <si>
    <t>T6115</t>
  </si>
  <si>
    <t>Lighthouse Red</t>
  </si>
  <si>
    <t>T6110</t>
  </si>
  <si>
    <t>Lighthouse Purple</t>
  </si>
  <si>
    <t>T6105</t>
  </si>
  <si>
    <t>Flare</t>
  </si>
  <si>
    <t>T6100</t>
  </si>
  <si>
    <t>R6155</t>
  </si>
  <si>
    <t>R6150</t>
  </si>
  <si>
    <t>R6140</t>
  </si>
  <si>
    <t>R6135</t>
  </si>
  <si>
    <t>R6130</t>
  </si>
  <si>
    <t>R6120</t>
  </si>
  <si>
    <t>R6115</t>
  </si>
  <si>
    <t>R6110</t>
  </si>
  <si>
    <t>R6105</t>
  </si>
  <si>
    <t>R6100</t>
  </si>
  <si>
    <t>O6155S</t>
  </si>
  <si>
    <t>O6155</t>
  </si>
  <si>
    <t>O6150S</t>
  </si>
  <si>
    <t>O6150</t>
  </si>
  <si>
    <t>O6140S</t>
  </si>
  <si>
    <t>O6140</t>
  </si>
  <si>
    <t>O6135S</t>
  </si>
  <si>
    <t>O6135</t>
  </si>
  <si>
    <t>O6130S</t>
  </si>
  <si>
    <t>O6130</t>
  </si>
  <si>
    <t>O6120</t>
  </si>
  <si>
    <t>O6115</t>
  </si>
  <si>
    <t>O6110</t>
  </si>
  <si>
    <t>O6105</t>
  </si>
  <si>
    <t>O6100</t>
  </si>
  <si>
    <t>Patio Deep Blue</t>
  </si>
  <si>
    <t>Salvia patens</t>
  </si>
  <si>
    <t>T6050</t>
  </si>
  <si>
    <t>R6050</t>
  </si>
  <si>
    <t>O6050</t>
  </si>
  <si>
    <t>Victoria White</t>
  </si>
  <si>
    <t>Salvia farinacea</t>
  </si>
  <si>
    <t>T6040</t>
  </si>
  <si>
    <t>Victoria Blue</t>
  </si>
  <si>
    <t>T6035</t>
  </si>
  <si>
    <t>Evolution Violet Blue</t>
  </si>
  <si>
    <t>T6020</t>
  </si>
  <si>
    <t>R6040</t>
  </si>
  <si>
    <t>R6035</t>
  </si>
  <si>
    <t>R6020</t>
  </si>
  <si>
    <t>O6040S</t>
  </si>
  <si>
    <t>O6040</t>
  </si>
  <si>
    <t>O6035S</t>
  </si>
  <si>
    <t>O6035</t>
  </si>
  <si>
    <t>O6020</t>
  </si>
  <si>
    <t>Summer Jewel White</t>
  </si>
  <si>
    <t>Salvia coccinea</t>
  </si>
  <si>
    <t>T6005</t>
  </si>
  <si>
    <t>Summer Jewel Red</t>
  </si>
  <si>
    <t>Summer Jewel Pink</t>
  </si>
  <si>
    <t>Summer Jewel Mix</t>
  </si>
  <si>
    <t>T5990</t>
  </si>
  <si>
    <t>R6005</t>
  </si>
  <si>
    <t>R5990</t>
  </si>
  <si>
    <t>O6005S</t>
  </si>
  <si>
    <t>O6005</t>
  </si>
  <si>
    <t>O6000S</t>
  </si>
  <si>
    <t>O6000</t>
  </si>
  <si>
    <t>O5995S</t>
  </si>
  <si>
    <t>O5995</t>
  </si>
  <si>
    <t>O5990S</t>
  </si>
  <si>
    <t>O5990</t>
  </si>
  <si>
    <t>Snowhill</t>
  </si>
  <si>
    <t>Salvia</t>
  </si>
  <si>
    <t>C7790</t>
  </si>
  <si>
    <t>Sallyrosa April Night</t>
  </si>
  <si>
    <t>C7785</t>
  </si>
  <si>
    <t>May Night</t>
  </si>
  <si>
    <t>Caradonna</t>
  </si>
  <si>
    <t>Blue Hills</t>
  </si>
  <si>
    <t>Black &amp; Blue</t>
  </si>
  <si>
    <t>Royale Mix</t>
  </si>
  <si>
    <t>Salpiglossis</t>
  </si>
  <si>
    <t>T5975</t>
  </si>
  <si>
    <t>Q5975</t>
  </si>
  <si>
    <t>subulata</t>
  </si>
  <si>
    <t>Sagina</t>
  </si>
  <si>
    <t>Lime Moss</t>
  </si>
  <si>
    <t>C7750</t>
  </si>
  <si>
    <t>Common</t>
  </si>
  <si>
    <t>Sage</t>
  </si>
  <si>
    <t>C6925S</t>
  </si>
  <si>
    <t>Purple</t>
  </si>
  <si>
    <t>Pineapple</t>
  </si>
  <si>
    <t>C6915S</t>
  </si>
  <si>
    <t>Icterina</t>
  </si>
  <si>
    <t>C6910S</t>
  </si>
  <si>
    <t>Berggarten</t>
  </si>
  <si>
    <t>Purple Showers</t>
  </si>
  <si>
    <t>Ruellia</t>
  </si>
  <si>
    <t>C4970</t>
  </si>
  <si>
    <t>Toto Rustic</t>
  </si>
  <si>
    <t>Rudbeckia</t>
  </si>
  <si>
    <t>X6140</t>
  </si>
  <si>
    <t>Toto Mix - P</t>
  </si>
  <si>
    <t>Toto Gold</t>
  </si>
  <si>
    <t>Tiger Eye Gold</t>
  </si>
  <si>
    <t>Prairie Sun</t>
  </si>
  <si>
    <t>X6060</t>
  </si>
  <si>
    <t>Maya</t>
  </si>
  <si>
    <t>X6040</t>
  </si>
  <si>
    <t>Indian Summer</t>
  </si>
  <si>
    <t>X6020</t>
  </si>
  <si>
    <t>Goldsturm - G</t>
  </si>
  <si>
    <t>X6000</t>
  </si>
  <si>
    <t>Denver Daisy - P</t>
  </si>
  <si>
    <t>X5980</t>
  </si>
  <si>
    <t>Cherry Brandy</t>
  </si>
  <si>
    <t>X5960</t>
  </si>
  <si>
    <t>Cherokee Sunset</t>
  </si>
  <si>
    <t>X5940</t>
  </si>
  <si>
    <t>Autumn Colors</t>
  </si>
  <si>
    <t>X5900</t>
  </si>
  <si>
    <t>V6140</t>
  </si>
  <si>
    <t>V6060</t>
  </si>
  <si>
    <t>V6040</t>
  </si>
  <si>
    <t>V6020</t>
  </si>
  <si>
    <t>V6000</t>
  </si>
  <si>
    <t>V5980</t>
  </si>
  <si>
    <t>V5960</t>
  </si>
  <si>
    <t>V5940</t>
  </si>
  <si>
    <t>V5900</t>
  </si>
  <si>
    <t>Common - G</t>
  </si>
  <si>
    <t>Rosemary</t>
  </si>
  <si>
    <t>Barbecue</t>
  </si>
  <si>
    <t>B6890</t>
  </si>
  <si>
    <t>Rhoeo</t>
  </si>
  <si>
    <t>C6580</t>
  </si>
  <si>
    <t>Mache Mix - P</t>
  </si>
  <si>
    <t>Ranunculus</t>
  </si>
  <si>
    <t>T5960</t>
  </si>
  <si>
    <t>R5960</t>
  </si>
  <si>
    <t>Q5960</t>
  </si>
  <si>
    <t>Toucan Yellow</t>
  </si>
  <si>
    <t>Purslane</t>
  </si>
  <si>
    <t>T5945</t>
  </si>
  <si>
    <t>Toucan Scarlet Shades</t>
  </si>
  <si>
    <t>T5940</t>
  </si>
  <si>
    <t>Toucan Mix Hot</t>
  </si>
  <si>
    <t>T5935</t>
  </si>
  <si>
    <t>Toucan Fuchsia</t>
  </si>
  <si>
    <t>T5930</t>
  </si>
  <si>
    <t>R5945</t>
  </si>
  <si>
    <t>R5940</t>
  </si>
  <si>
    <t>R5935</t>
  </si>
  <si>
    <t>R5930</t>
  </si>
  <si>
    <t>Yubi Dbl Sunset Red</t>
  </si>
  <si>
    <t>C4940</t>
  </si>
  <si>
    <t>Yubi Dbl Purple&amp;Yellow</t>
  </si>
  <si>
    <t>C4935</t>
  </si>
  <si>
    <t>Sundance White</t>
  </si>
  <si>
    <t>C4930</t>
  </si>
  <si>
    <t>Sundance Rose</t>
  </si>
  <si>
    <t>C4925</t>
  </si>
  <si>
    <t>Sundance Pink</t>
  </si>
  <si>
    <t>C4920</t>
  </si>
  <si>
    <t>Sundance Lemon</t>
  </si>
  <si>
    <t>C4915</t>
  </si>
  <si>
    <t>Sundance Cherry Red</t>
  </si>
  <si>
    <t>C4910</t>
  </si>
  <si>
    <t>Duet Rose Improved</t>
  </si>
  <si>
    <t>C4905</t>
  </si>
  <si>
    <t>B4930</t>
  </si>
  <si>
    <t>B4925</t>
  </si>
  <si>
    <t>B4920</t>
  </si>
  <si>
    <t>B4915</t>
  </si>
  <si>
    <t>B4910</t>
  </si>
  <si>
    <t>Joey</t>
  </si>
  <si>
    <t>Ptilotus</t>
  </si>
  <si>
    <t>T5920</t>
  </si>
  <si>
    <t>Q5920</t>
  </si>
  <si>
    <t>Super Nova Mix</t>
  </si>
  <si>
    <t>Primula</t>
  </si>
  <si>
    <t>T5895</t>
  </si>
  <si>
    <t>Orion Mix - G</t>
  </si>
  <si>
    <t>T5890</t>
  </si>
  <si>
    <t>R5895</t>
  </si>
  <si>
    <t>R5890</t>
  </si>
  <si>
    <t>Sundial Mix - P</t>
  </si>
  <si>
    <t>Portulaca</t>
  </si>
  <si>
    <t>T5875</t>
  </si>
  <si>
    <t>Happy Trails Yellow - P</t>
  </si>
  <si>
    <t>T5865</t>
  </si>
  <si>
    <t>Happy Trails Peppermint-P</t>
  </si>
  <si>
    <t>T5860</t>
  </si>
  <si>
    <t>Happy Trails Orange - P</t>
  </si>
  <si>
    <t>T5855</t>
  </si>
  <si>
    <t>Happy Trails Mix - P</t>
  </si>
  <si>
    <t>T5850</t>
  </si>
  <si>
    <t>Happy Trails Fuchsia - P</t>
  </si>
  <si>
    <t>T5845</t>
  </si>
  <si>
    <t>Happy Trails Deep Red - P</t>
  </si>
  <si>
    <t>T5840</t>
  </si>
  <si>
    <t>Happy Hour Orange - P</t>
  </si>
  <si>
    <t>T5830</t>
  </si>
  <si>
    <t>Happy Hour Mix Tropical-P</t>
  </si>
  <si>
    <t>T5825</t>
  </si>
  <si>
    <t>Happy Hour Mix Pnk Pass-P</t>
  </si>
  <si>
    <t>Happy Hour Mix - P</t>
  </si>
  <si>
    <t>T5815</t>
  </si>
  <si>
    <t>Happy Hour Fuchsia - P</t>
  </si>
  <si>
    <t>T5810</t>
  </si>
  <si>
    <t>Happy Hour Deep Red - P</t>
  </si>
  <si>
    <t>T5805</t>
  </si>
  <si>
    <t>Happy Hour Banana - P</t>
  </si>
  <si>
    <t>T5800</t>
  </si>
  <si>
    <t>R5875</t>
  </si>
  <si>
    <t>R5865</t>
  </si>
  <si>
    <t>R5860</t>
  </si>
  <si>
    <t>R5855</t>
  </si>
  <si>
    <t>R5850</t>
  </si>
  <si>
    <t>R5845</t>
  </si>
  <si>
    <t>R5840</t>
  </si>
  <si>
    <t>Happy Hour Rosita - P</t>
  </si>
  <si>
    <t>R5835</t>
  </si>
  <si>
    <t>R5830</t>
  </si>
  <si>
    <t>R5825</t>
  </si>
  <si>
    <t>R5815</t>
  </si>
  <si>
    <t>R5810</t>
  </si>
  <si>
    <t>R5805</t>
  </si>
  <si>
    <t>R5800</t>
  </si>
  <si>
    <t>O5875</t>
  </si>
  <si>
    <t>O5865</t>
  </si>
  <si>
    <t>O5860</t>
  </si>
  <si>
    <t>O5855</t>
  </si>
  <si>
    <t>O5850</t>
  </si>
  <si>
    <t>O5845</t>
  </si>
  <si>
    <t>O5840</t>
  </si>
  <si>
    <t>O5835S</t>
  </si>
  <si>
    <t>O5835</t>
  </si>
  <si>
    <t>O5830S</t>
  </si>
  <si>
    <t>O5830</t>
  </si>
  <si>
    <t>O5825S</t>
  </si>
  <si>
    <t>O5825</t>
  </si>
  <si>
    <t>O5820S</t>
  </si>
  <si>
    <t>O5820</t>
  </si>
  <si>
    <t>O5815S</t>
  </si>
  <si>
    <t>O5815</t>
  </si>
  <si>
    <t>O5810S</t>
  </si>
  <si>
    <t>O5810</t>
  </si>
  <si>
    <t>O5805S</t>
  </si>
  <si>
    <t>O5805</t>
  </si>
  <si>
    <t>O5800S</t>
  </si>
  <si>
    <t>O5800</t>
  </si>
  <si>
    <t>Touch of Class</t>
  </si>
  <si>
    <t>Polemonium</t>
  </si>
  <si>
    <t>C7740</t>
  </si>
  <si>
    <t>Dark Blue</t>
  </si>
  <si>
    <t>Plumbago</t>
  </si>
  <si>
    <t>C4810</t>
  </si>
  <si>
    <t>Variegated (coleoides)</t>
  </si>
  <si>
    <t>Plectranthus</t>
  </si>
  <si>
    <t>C6555</t>
  </si>
  <si>
    <t>Swedish Ivy Purple</t>
  </si>
  <si>
    <t>C6550</t>
  </si>
  <si>
    <t>Sentimental Blue</t>
  </si>
  <si>
    <t>Platycodon</t>
  </si>
  <si>
    <t>Astra Pink</t>
  </si>
  <si>
    <t>X5680</t>
  </si>
  <si>
    <t>Astra Blue Semi-Double</t>
  </si>
  <si>
    <t>X5660</t>
  </si>
  <si>
    <t>V5680</t>
  </si>
  <si>
    <t>V5660</t>
  </si>
  <si>
    <t>Crystal Peak White</t>
  </si>
  <si>
    <t>Physostegia</t>
  </si>
  <si>
    <t>X5580</t>
  </si>
  <si>
    <t>V5580</t>
  </si>
  <si>
    <t>Snowflake</t>
  </si>
  <si>
    <t>Phlox subulata</t>
  </si>
  <si>
    <t>C7710</t>
  </si>
  <si>
    <t>Scarlet Flame</t>
  </si>
  <si>
    <t>C7705</t>
  </si>
  <si>
    <t>Red Wings</t>
  </si>
  <si>
    <t>Fort Hill</t>
  </si>
  <si>
    <t>Emerald Pink</t>
  </si>
  <si>
    <t>Emerald Blue</t>
  </si>
  <si>
    <t>Drummond Pink</t>
  </si>
  <si>
    <t>Candy Stripe</t>
  </si>
  <si>
    <t>Laura</t>
  </si>
  <si>
    <t>Phlox paniculata</t>
  </si>
  <si>
    <t>C7660</t>
  </si>
  <si>
    <t>Flame White Eye</t>
  </si>
  <si>
    <t>C7655</t>
  </si>
  <si>
    <t>Flame White</t>
  </si>
  <si>
    <t>C7650</t>
  </si>
  <si>
    <t>Flame Purple Eye</t>
  </si>
  <si>
    <t>Flame Pink</t>
  </si>
  <si>
    <t>C7640</t>
  </si>
  <si>
    <t>Flame Lilac</t>
  </si>
  <si>
    <t>C7635</t>
  </si>
  <si>
    <t>Flame Coral</t>
  </si>
  <si>
    <t>C7630</t>
  </si>
  <si>
    <t>Eva Cullum</t>
  </si>
  <si>
    <t>C7625</t>
  </si>
  <si>
    <t>David</t>
  </si>
  <si>
    <t>C7620</t>
  </si>
  <si>
    <t>Bright Eyes</t>
  </si>
  <si>
    <t>C7615</t>
  </si>
  <si>
    <t>21st Century Mix - G</t>
  </si>
  <si>
    <t>Phlox</t>
  </si>
  <si>
    <t>T5730</t>
  </si>
  <si>
    <t>R5730</t>
  </si>
  <si>
    <t>O5730S</t>
  </si>
  <si>
    <t>O5730</t>
  </si>
  <si>
    <t>Ray White</t>
  </si>
  <si>
    <t>Petunia-Vegetative</t>
  </si>
  <si>
    <t>C4785</t>
  </si>
  <si>
    <t>Ray Sunshine</t>
  </si>
  <si>
    <t>C4780</t>
  </si>
  <si>
    <t>Ray Sunflower</t>
  </si>
  <si>
    <t>C4775</t>
  </si>
  <si>
    <t>Ray Salmon</t>
  </si>
  <si>
    <t>C4770</t>
  </si>
  <si>
    <t>Ray Red</t>
  </si>
  <si>
    <t>C4765</t>
  </si>
  <si>
    <t>Ray Purple Vein</t>
  </si>
  <si>
    <t>C4760</t>
  </si>
  <si>
    <t>Ray Purple Rim</t>
  </si>
  <si>
    <t>C4755</t>
  </si>
  <si>
    <t>Ray Purple</t>
  </si>
  <si>
    <t>C4750</t>
  </si>
  <si>
    <t>Ray Pink Halo</t>
  </si>
  <si>
    <t>C4745</t>
  </si>
  <si>
    <t>Ray Hazy Days</t>
  </si>
  <si>
    <t>C4743</t>
  </si>
  <si>
    <t>Ray Clear Days</t>
  </si>
  <si>
    <t>C4740</t>
  </si>
  <si>
    <t>Ray Candy Pink</t>
  </si>
  <si>
    <t>C4735</t>
  </si>
  <si>
    <t>Ray Blue</t>
  </si>
  <si>
    <t>C4730</t>
  </si>
  <si>
    <t>Ray Black</t>
  </si>
  <si>
    <t>C4725</t>
  </si>
  <si>
    <t>Ray Baroque Pink</t>
  </si>
  <si>
    <t>C4720</t>
  </si>
  <si>
    <t>Perfectunia Peachy Keen</t>
  </si>
  <si>
    <t>C4715</t>
  </si>
  <si>
    <t>Perfectunia Mandarin</t>
  </si>
  <si>
    <t>C4710</t>
  </si>
  <si>
    <t>Marvel Beauty Cranberry</t>
  </si>
  <si>
    <t>C4705</t>
  </si>
  <si>
    <t>Happy Punch Banana</t>
  </si>
  <si>
    <t>C4700</t>
  </si>
  <si>
    <t>Happy Magic VanillaRaspSt</t>
  </si>
  <si>
    <t>C4695</t>
  </si>
  <si>
    <t>Happy Magic Blue GreenEdg</t>
  </si>
  <si>
    <t>C4690</t>
  </si>
  <si>
    <t>Glow Blue Stardust</t>
  </si>
  <si>
    <t>C4680</t>
  </si>
  <si>
    <t>Gem Rose</t>
  </si>
  <si>
    <t>C4675</t>
  </si>
  <si>
    <t>Gem Purple</t>
  </si>
  <si>
    <t>C4670</t>
  </si>
  <si>
    <t>Gem Coral</t>
  </si>
  <si>
    <t>C4665</t>
  </si>
  <si>
    <t>Double Wave Purple</t>
  </si>
  <si>
    <t>C4660</t>
  </si>
  <si>
    <t>Double Wave Pink</t>
  </si>
  <si>
    <t>C4655</t>
  </si>
  <si>
    <t>Double Wave Blue</t>
  </si>
  <si>
    <t>C4650</t>
  </si>
  <si>
    <t>Crazytunia Twilight Blue</t>
  </si>
  <si>
    <t>C4645</t>
  </si>
  <si>
    <t>Crazytunia Terracotta</t>
  </si>
  <si>
    <t>C4640</t>
  </si>
  <si>
    <t>Crazytunia Star Jubilee</t>
  </si>
  <si>
    <t>C4635</t>
  </si>
  <si>
    <t>Crazytunia Sparky</t>
  </si>
  <si>
    <t>C4630</t>
  </si>
  <si>
    <t>Crazytunia Pink Frills</t>
  </si>
  <si>
    <t>C4625</t>
  </si>
  <si>
    <t>Crazytunia Mandeville</t>
  </si>
  <si>
    <t>C4620</t>
  </si>
  <si>
    <t>Crazytunia Knight Rider</t>
  </si>
  <si>
    <t>C4615</t>
  </si>
  <si>
    <t>Crazytunia Cherry Cheesck</t>
  </si>
  <si>
    <t>C4610</t>
  </si>
  <si>
    <t>Crazytunia Blkbry Cheesck</t>
  </si>
  <si>
    <t>C4605</t>
  </si>
  <si>
    <t>Crazytunia Black Mamba</t>
  </si>
  <si>
    <t>C4600E</t>
  </si>
  <si>
    <t>C4600</t>
  </si>
  <si>
    <t>Cascadias White</t>
  </si>
  <si>
    <t>C4565</t>
  </si>
  <si>
    <t>Cascadias Violet Skirt</t>
  </si>
  <si>
    <t>C4560</t>
  </si>
  <si>
    <t>Cascadias Violet Rim</t>
  </si>
  <si>
    <t>C4555</t>
  </si>
  <si>
    <t>Cascadias Rim Magenta</t>
  </si>
  <si>
    <t>C4550</t>
  </si>
  <si>
    <t>Cascadias Rim Chianti</t>
  </si>
  <si>
    <t>C4545</t>
  </si>
  <si>
    <t>Cascadias Purple Spark</t>
  </si>
  <si>
    <t>C4540</t>
  </si>
  <si>
    <t>Cascadias Pitaya</t>
  </si>
  <si>
    <t>C4535</t>
  </si>
  <si>
    <t>Cascadias Pink Spark</t>
  </si>
  <si>
    <t>C4530</t>
  </si>
  <si>
    <t>Cascadias Indian Summer</t>
  </si>
  <si>
    <t>C4525</t>
  </si>
  <si>
    <t>Cascadias Grape</t>
  </si>
  <si>
    <t>C4520</t>
  </si>
  <si>
    <t>Cascadias Deep Red</t>
  </si>
  <si>
    <t>C4515</t>
  </si>
  <si>
    <t>Cascadias Bicolor Cabrnt</t>
  </si>
  <si>
    <t>C4510</t>
  </si>
  <si>
    <t>Cascadias Autumn Mystry</t>
  </si>
  <si>
    <t>C4505</t>
  </si>
  <si>
    <t>B4785</t>
  </si>
  <si>
    <t>B4780</t>
  </si>
  <si>
    <t>B4775</t>
  </si>
  <si>
    <t>B4770</t>
  </si>
  <si>
    <t>B4765</t>
  </si>
  <si>
    <t>B4760</t>
  </si>
  <si>
    <t>B4755</t>
  </si>
  <si>
    <t>B4750</t>
  </si>
  <si>
    <t>B4745</t>
  </si>
  <si>
    <t>B4743</t>
  </si>
  <si>
    <t>B4740</t>
  </si>
  <si>
    <t>B4735</t>
  </si>
  <si>
    <t>B4730</t>
  </si>
  <si>
    <t>B4725</t>
  </si>
  <si>
    <t>B4720</t>
  </si>
  <si>
    <t>B4565</t>
  </si>
  <si>
    <t>B4555</t>
  </si>
  <si>
    <t>B4545</t>
  </si>
  <si>
    <t>B4540</t>
  </si>
  <si>
    <t>B4530</t>
  </si>
  <si>
    <t>B4525</t>
  </si>
  <si>
    <t>B4520</t>
  </si>
  <si>
    <t>B4515</t>
  </si>
  <si>
    <t>B4510</t>
  </si>
  <si>
    <t>Wave Rose - P</t>
  </si>
  <si>
    <t>Petunia-Spreading</t>
  </si>
  <si>
    <t>T5695</t>
  </si>
  <si>
    <t>Wave Purple Imp - P</t>
  </si>
  <si>
    <t>T5690</t>
  </si>
  <si>
    <t>Wave Purple Classic - P</t>
  </si>
  <si>
    <t>T5685</t>
  </si>
  <si>
    <t>Wave Pink - P</t>
  </si>
  <si>
    <t>T5680</t>
  </si>
  <si>
    <t>Wave Misty Lilac - P</t>
  </si>
  <si>
    <t>T5675</t>
  </si>
  <si>
    <t>Wave Lavender - P</t>
  </si>
  <si>
    <t>T5670</t>
  </si>
  <si>
    <t>Trilogy Red - P</t>
  </si>
  <si>
    <t>T5650</t>
  </si>
  <si>
    <t>Tidal Wave Silver - P</t>
  </si>
  <si>
    <t>T5635</t>
  </si>
  <si>
    <t>Tidal Wave Red Velour - P</t>
  </si>
  <si>
    <t>T5630</t>
  </si>
  <si>
    <t>Tidal Wave Purple - P</t>
  </si>
  <si>
    <t>T5625</t>
  </si>
  <si>
    <t>Tidal Wave Hot Pink - P</t>
  </si>
  <si>
    <t>T5620</t>
  </si>
  <si>
    <t>Tidal Wave Cherry - P</t>
  </si>
  <si>
    <t>T5615</t>
  </si>
  <si>
    <t>Success White - P</t>
  </si>
  <si>
    <t>T5610</t>
  </si>
  <si>
    <t>Success Violet - P</t>
  </si>
  <si>
    <t>Success Salmon - P</t>
  </si>
  <si>
    <t>Success Rose - P</t>
  </si>
  <si>
    <t>T5595</t>
  </si>
  <si>
    <t>Success Red - P</t>
  </si>
  <si>
    <t>Success Pink - P</t>
  </si>
  <si>
    <t>Success Burgundy - P</t>
  </si>
  <si>
    <t>T5580</t>
  </si>
  <si>
    <t>Success Blue - P</t>
  </si>
  <si>
    <t>Shock Wave Yellow - P</t>
  </si>
  <si>
    <t>T5570</t>
  </si>
  <si>
    <t>Shock Wave Rose - P</t>
  </si>
  <si>
    <t>T5565</t>
  </si>
  <si>
    <t>Shock Wave Red - P</t>
  </si>
  <si>
    <t>T5560</t>
  </si>
  <si>
    <t>Shock Wave Pink Vein - P</t>
  </si>
  <si>
    <t>Shock Wave Pink Shades -P</t>
  </si>
  <si>
    <t>Shock Wave Mix Power - P</t>
  </si>
  <si>
    <t>Shock Wave Denim - P</t>
  </si>
  <si>
    <t>T5540</t>
  </si>
  <si>
    <t>Shock Wave Deep Purple -P</t>
  </si>
  <si>
    <t>T5535</t>
  </si>
  <si>
    <t>Shock Wave Coral Crush -P</t>
  </si>
  <si>
    <t>T5530</t>
  </si>
  <si>
    <t>Shock Wave Coconut - P</t>
  </si>
  <si>
    <t>T5525</t>
  </si>
  <si>
    <t>Opera Supreme Pink Morn-P</t>
  </si>
  <si>
    <t>T5515</t>
  </si>
  <si>
    <t>Fuseables Ooh La La - P</t>
  </si>
  <si>
    <t>T5510</t>
  </si>
  <si>
    <t>Easy Wave Yellow - P</t>
  </si>
  <si>
    <t>Easy Wave White - P</t>
  </si>
  <si>
    <t>Easy Wave Violet - P</t>
  </si>
  <si>
    <t>T5495</t>
  </si>
  <si>
    <t>Easy Wave Velour Red - P</t>
  </si>
  <si>
    <t>T5490</t>
  </si>
  <si>
    <t>Easy Wave Velour Brgndy-P</t>
  </si>
  <si>
    <t>T5485</t>
  </si>
  <si>
    <t>Easy Wave Velour Berry -P</t>
  </si>
  <si>
    <t>T5480</t>
  </si>
  <si>
    <t>Easy Wave Silver - P</t>
  </si>
  <si>
    <t>T5475</t>
  </si>
  <si>
    <t>Easy Wave Rosy Dawn - P</t>
  </si>
  <si>
    <t>T5470</t>
  </si>
  <si>
    <t>Easy Wave Red - P</t>
  </si>
  <si>
    <t>T5465</t>
  </si>
  <si>
    <t>Easy Wave Plum Vein - P</t>
  </si>
  <si>
    <t>T5460</t>
  </si>
  <si>
    <t>Easy Wave Pink Passion -P</t>
  </si>
  <si>
    <t>T5455</t>
  </si>
  <si>
    <t>Easy Wave Pink - P</t>
  </si>
  <si>
    <t>T5450</t>
  </si>
  <si>
    <t>Easy Wave Neon Rose - P</t>
  </si>
  <si>
    <t>T5445</t>
  </si>
  <si>
    <t>Easy Wave Mix The Flag -P</t>
  </si>
  <si>
    <t>T5440</t>
  </si>
  <si>
    <t>Easy Wave Mix South Bch-P</t>
  </si>
  <si>
    <t>T5435</t>
  </si>
  <si>
    <t>Easy Wave Mix Plum Pudn-P</t>
  </si>
  <si>
    <t>T5430</t>
  </si>
  <si>
    <t>Easy Wave Mix Grt Lakes-P</t>
  </si>
  <si>
    <t>T5425</t>
  </si>
  <si>
    <t>Easy Wave Mix Formula - P</t>
  </si>
  <si>
    <t>T5420</t>
  </si>
  <si>
    <t>Easy Wave Coral Reef - P</t>
  </si>
  <si>
    <t>T5415</t>
  </si>
  <si>
    <t>Easy Wave Burgndy Str - P</t>
  </si>
  <si>
    <t>T5410</t>
  </si>
  <si>
    <t>Easy Wave Blue - P</t>
  </si>
  <si>
    <t>T5405</t>
  </si>
  <si>
    <t>African Sunset - P</t>
  </si>
  <si>
    <t>T5400</t>
  </si>
  <si>
    <t>R5695</t>
  </si>
  <si>
    <t>R5690</t>
  </si>
  <si>
    <t>R5685</t>
  </si>
  <si>
    <t>R5680</t>
  </si>
  <si>
    <t>R5675</t>
  </si>
  <si>
    <t>R5670</t>
  </si>
  <si>
    <t>R5650</t>
  </si>
  <si>
    <t>R5635</t>
  </si>
  <si>
    <t>R5630</t>
  </si>
  <si>
    <t>R5625</t>
  </si>
  <si>
    <t>R5620</t>
  </si>
  <si>
    <t>R5615</t>
  </si>
  <si>
    <t>R5610</t>
  </si>
  <si>
    <t>R5595</t>
  </si>
  <si>
    <t>R5580</t>
  </si>
  <si>
    <t>R5570</t>
  </si>
  <si>
    <t>R5565</t>
  </si>
  <si>
    <t>R5560</t>
  </si>
  <si>
    <t>R5540</t>
  </si>
  <si>
    <t>R5535</t>
  </si>
  <si>
    <t>R5530</t>
  </si>
  <si>
    <t>R5525</t>
  </si>
  <si>
    <t>R5515</t>
  </si>
  <si>
    <t>R5495</t>
  </si>
  <si>
    <t>R5490</t>
  </si>
  <si>
    <t>R5485</t>
  </si>
  <si>
    <t>R5480</t>
  </si>
  <si>
    <t>R5475</t>
  </si>
  <si>
    <t>R5470</t>
  </si>
  <si>
    <t>R5465</t>
  </si>
  <si>
    <t>R5460</t>
  </si>
  <si>
    <t>R5455</t>
  </si>
  <si>
    <t>R5450</t>
  </si>
  <si>
    <t>R5445</t>
  </si>
  <si>
    <t>R5440</t>
  </si>
  <si>
    <t>R5435</t>
  </si>
  <si>
    <t>R5430</t>
  </si>
  <si>
    <t>R5425</t>
  </si>
  <si>
    <t>R5420</t>
  </si>
  <si>
    <t>R5415</t>
  </si>
  <si>
    <t>R5410</t>
  </si>
  <si>
    <t>R5405</t>
  </si>
  <si>
    <t>R5400</t>
  </si>
  <si>
    <t>Q5695</t>
  </si>
  <si>
    <t>Q5690</t>
  </si>
  <si>
    <t>Q5685</t>
  </si>
  <si>
    <t>Q5680</t>
  </si>
  <si>
    <t>Q5675</t>
  </si>
  <si>
    <t>Q5670</t>
  </si>
  <si>
    <t>Q5650</t>
  </si>
  <si>
    <t>Q5635</t>
  </si>
  <si>
    <t>Q5630</t>
  </si>
  <si>
    <t>Q5625</t>
  </si>
  <si>
    <t>Q5620</t>
  </si>
  <si>
    <t>Q5615</t>
  </si>
  <si>
    <t>Q5610</t>
  </si>
  <si>
    <t>Q5605</t>
  </si>
  <si>
    <t>Q5600</t>
  </si>
  <si>
    <t>Q5595</t>
  </si>
  <si>
    <t>Q5590</t>
  </si>
  <si>
    <t>Q5585</t>
  </si>
  <si>
    <t>Q5580</t>
  </si>
  <si>
    <t>Q5575</t>
  </si>
  <si>
    <t>Q5570</t>
  </si>
  <si>
    <t>Q5565</t>
  </si>
  <si>
    <t>Q5560</t>
  </si>
  <si>
    <t>Q5555</t>
  </si>
  <si>
    <t>Q5550</t>
  </si>
  <si>
    <t>Q5540</t>
  </si>
  <si>
    <t>Q5535</t>
  </si>
  <si>
    <t>Q5530</t>
  </si>
  <si>
    <t>Q5525</t>
  </si>
  <si>
    <t>Q5515</t>
  </si>
  <si>
    <t>Q5510</t>
  </si>
  <si>
    <t>Q5505</t>
  </si>
  <si>
    <t>Q5500</t>
  </si>
  <si>
    <t>Q5495</t>
  </si>
  <si>
    <t>Q5490</t>
  </si>
  <si>
    <t>Q5485</t>
  </si>
  <si>
    <t>Q5480</t>
  </si>
  <si>
    <t>Q5475</t>
  </si>
  <si>
    <t>Q5470</t>
  </si>
  <si>
    <t>Q5465</t>
  </si>
  <si>
    <t>Q5460</t>
  </si>
  <si>
    <t>Q5455</t>
  </si>
  <si>
    <t>Q5450</t>
  </si>
  <si>
    <t>Q5445</t>
  </si>
  <si>
    <t>Q5420</t>
  </si>
  <si>
    <t>Q5415</t>
  </si>
  <si>
    <t>Q5410</t>
  </si>
  <si>
    <t>Q5405</t>
  </si>
  <si>
    <t>Q5400</t>
  </si>
  <si>
    <t>O5695S</t>
  </si>
  <si>
    <t>O5695</t>
  </si>
  <si>
    <t>O5690S</t>
  </si>
  <si>
    <t>O5690</t>
  </si>
  <si>
    <t>O5685S</t>
  </si>
  <si>
    <t>O5685</t>
  </si>
  <si>
    <t>O5680S</t>
  </si>
  <si>
    <t>O5680</t>
  </si>
  <si>
    <t>O5675S</t>
  </si>
  <si>
    <t>O5675</t>
  </si>
  <si>
    <t>O5670S</t>
  </si>
  <si>
    <t>O5670</t>
  </si>
  <si>
    <t>O5650</t>
  </si>
  <si>
    <t>O5635</t>
  </si>
  <si>
    <t>O5630</t>
  </si>
  <si>
    <t>O5625</t>
  </si>
  <si>
    <t>O5620</t>
  </si>
  <si>
    <t>O5615</t>
  </si>
  <si>
    <t>O5610</t>
  </si>
  <si>
    <t>O5595</t>
  </si>
  <si>
    <t>O5580</t>
  </si>
  <si>
    <t>O5570</t>
  </si>
  <si>
    <t>O5565</t>
  </si>
  <si>
    <t>O5560</t>
  </si>
  <si>
    <t>O5540</t>
  </si>
  <si>
    <t>O5535</t>
  </si>
  <si>
    <t>O5530</t>
  </si>
  <si>
    <t>O5525</t>
  </si>
  <si>
    <t>O5515</t>
  </si>
  <si>
    <t>O5505S</t>
  </si>
  <si>
    <t>O5500S</t>
  </si>
  <si>
    <t>O5495S</t>
  </si>
  <si>
    <t>O5495</t>
  </si>
  <si>
    <t>O5490S</t>
  </si>
  <si>
    <t>O5490</t>
  </si>
  <si>
    <t>O5485S</t>
  </si>
  <si>
    <t>O5485</t>
  </si>
  <si>
    <t>O5480S</t>
  </si>
  <si>
    <t>O5480</t>
  </si>
  <si>
    <t>O5475S</t>
  </si>
  <si>
    <t>O5475</t>
  </si>
  <si>
    <t>O5470S</t>
  </si>
  <si>
    <t>O5470</t>
  </si>
  <si>
    <t>O5465S</t>
  </si>
  <si>
    <t>O5465</t>
  </si>
  <si>
    <t>O5460S</t>
  </si>
  <si>
    <t>O5460</t>
  </si>
  <si>
    <t>O5455S</t>
  </si>
  <si>
    <t>O5455</t>
  </si>
  <si>
    <t>O5450S</t>
  </si>
  <si>
    <t>O5450</t>
  </si>
  <si>
    <t>O5445S</t>
  </si>
  <si>
    <t>O5445</t>
  </si>
  <si>
    <t>O5440S</t>
  </si>
  <si>
    <t>O5440</t>
  </si>
  <si>
    <t>O5435S</t>
  </si>
  <si>
    <t>O5435</t>
  </si>
  <si>
    <t>O5430S</t>
  </si>
  <si>
    <t>O5430</t>
  </si>
  <si>
    <t>O5425S</t>
  </si>
  <si>
    <t>O5425</t>
  </si>
  <si>
    <t>O5420S</t>
  </si>
  <si>
    <t>O5420</t>
  </si>
  <si>
    <t>O5415S</t>
  </si>
  <si>
    <t>O5415</t>
  </si>
  <si>
    <t>O5410S</t>
  </si>
  <si>
    <t>O5410</t>
  </si>
  <si>
    <t>O5405S</t>
  </si>
  <si>
    <t>O5405</t>
  </si>
  <si>
    <t>O5400S</t>
  </si>
  <si>
    <t>O5400</t>
  </si>
  <si>
    <t>Littletunia White Grace</t>
  </si>
  <si>
    <t>Petunia-Mini</t>
  </si>
  <si>
    <t>C4450</t>
  </si>
  <si>
    <t>Littletunia Shiraz</t>
  </si>
  <si>
    <t>C4445</t>
  </si>
  <si>
    <t>Littletunia Rose</t>
  </si>
  <si>
    <t>C4440</t>
  </si>
  <si>
    <t>Littletunia Purple Blue</t>
  </si>
  <si>
    <t>C4435</t>
  </si>
  <si>
    <t>Littletunia Pink Vein</t>
  </si>
  <si>
    <t>C4430</t>
  </si>
  <si>
    <t>Littletunia Pink Frills</t>
  </si>
  <si>
    <t>C4425</t>
  </si>
  <si>
    <t>Littletunia Pink</t>
  </si>
  <si>
    <t>C4420</t>
  </si>
  <si>
    <t>Littletunia Blue Vein</t>
  </si>
  <si>
    <t>C4415</t>
  </si>
  <si>
    <t>Littletunia Bicolor Black</t>
  </si>
  <si>
    <t>C4410</t>
  </si>
  <si>
    <t>Littletunia Bic Illusion</t>
  </si>
  <si>
    <t>C4405</t>
  </si>
  <si>
    <t>B4450</t>
  </si>
  <si>
    <t>B4445</t>
  </si>
  <si>
    <t>B4440</t>
  </si>
  <si>
    <t>B4435</t>
  </si>
  <si>
    <t>B4430</t>
  </si>
  <si>
    <t>B4425</t>
  </si>
  <si>
    <t>B4420</t>
  </si>
  <si>
    <t>B4415</t>
  </si>
  <si>
    <t>B4410</t>
  </si>
  <si>
    <t>B4405</t>
  </si>
  <si>
    <t>Fuseable Silk &amp; Satin - P</t>
  </si>
  <si>
    <t>Petunia/Bacopa</t>
  </si>
  <si>
    <t>T5715</t>
  </si>
  <si>
    <t>Fuseable Healing Waters-P</t>
  </si>
  <si>
    <t>T5710</t>
  </si>
  <si>
    <t>Q5715</t>
  </si>
  <si>
    <t>Q5710</t>
  </si>
  <si>
    <t>Pirouette Purple - P</t>
  </si>
  <si>
    <t>Petunia - Doubles</t>
  </si>
  <si>
    <t>T5345</t>
  </si>
  <si>
    <t>Glorious Mix Imp - P</t>
  </si>
  <si>
    <t>T5340</t>
  </si>
  <si>
    <t>Dbl Madness Rose&amp;White- P</t>
  </si>
  <si>
    <t>T5335</t>
  </si>
  <si>
    <t>Dbl Madness Red - P</t>
  </si>
  <si>
    <t>T5330</t>
  </si>
  <si>
    <t>Dbl Madness Red &amp; White-P</t>
  </si>
  <si>
    <t>T5325</t>
  </si>
  <si>
    <t>Dbl Madness Mix - P</t>
  </si>
  <si>
    <t>T5320</t>
  </si>
  <si>
    <t>Dbl Madness Lavender - P</t>
  </si>
  <si>
    <t>T5315</t>
  </si>
  <si>
    <t>Dbl Madness Burgundy - P</t>
  </si>
  <si>
    <t>T5310</t>
  </si>
  <si>
    <t>Dbl Madness Blue - P</t>
  </si>
  <si>
    <t>T5305</t>
  </si>
  <si>
    <t>Dbl Cascade Mix - P</t>
  </si>
  <si>
    <t>T5300</t>
  </si>
  <si>
    <t>R5345</t>
  </si>
  <si>
    <t>R5340</t>
  </si>
  <si>
    <t>R5335</t>
  </si>
  <si>
    <t>R5330</t>
  </si>
  <si>
    <t>R5325</t>
  </si>
  <si>
    <t>R5320</t>
  </si>
  <si>
    <t>R5315</t>
  </si>
  <si>
    <t>R5310</t>
  </si>
  <si>
    <t>R5305</t>
  </si>
  <si>
    <t>R5300</t>
  </si>
  <si>
    <t>O5345S</t>
  </si>
  <si>
    <t>O5345</t>
  </si>
  <si>
    <t>O5340S</t>
  </si>
  <si>
    <t>O5340</t>
  </si>
  <si>
    <t>O5335S</t>
  </si>
  <si>
    <t>O5335</t>
  </si>
  <si>
    <t>O5330S</t>
  </si>
  <si>
    <t>O5330</t>
  </si>
  <si>
    <t>O5325S</t>
  </si>
  <si>
    <t>O5325</t>
  </si>
  <si>
    <t>O5320S</t>
  </si>
  <si>
    <t>O5320</t>
  </si>
  <si>
    <t>O5315S</t>
  </si>
  <si>
    <t>O5315</t>
  </si>
  <si>
    <t>O5310S</t>
  </si>
  <si>
    <t>O5310</t>
  </si>
  <si>
    <t>O5305S</t>
  </si>
  <si>
    <t>O5305</t>
  </si>
  <si>
    <t>O5300</t>
  </si>
  <si>
    <t>Tritunia Star Mix - P</t>
  </si>
  <si>
    <t>Petunia</t>
  </si>
  <si>
    <t>T5245</t>
  </si>
  <si>
    <t>Tritunia Rose Star - P</t>
  </si>
  <si>
    <t>T5240</t>
  </si>
  <si>
    <t>Tritunia Red Star - P</t>
  </si>
  <si>
    <t>T5235</t>
  </si>
  <si>
    <t>Tritunia Purple Star - P</t>
  </si>
  <si>
    <t>T5230</t>
  </si>
  <si>
    <t>Tritunia Crimson Star - P</t>
  </si>
  <si>
    <t>T5225</t>
  </si>
  <si>
    <t>Tritunia Blue Star - P</t>
  </si>
  <si>
    <t>T5220</t>
  </si>
  <si>
    <t>Supercascade White - P</t>
  </si>
  <si>
    <t>T5215</t>
  </si>
  <si>
    <t>Supercascade Red - P</t>
  </si>
  <si>
    <t>T5210</t>
  </si>
  <si>
    <t>Supercascade Pink - P</t>
  </si>
  <si>
    <t>T5205</t>
  </si>
  <si>
    <t>Supercascade Mix - P</t>
  </si>
  <si>
    <t>T5200</t>
  </si>
  <si>
    <t>Supercascade Blue - P</t>
  </si>
  <si>
    <t>Sophistica Lime Green - P</t>
  </si>
  <si>
    <t>T5190</t>
  </si>
  <si>
    <t>Sophistica Lime Biclr - P</t>
  </si>
  <si>
    <t>T5185</t>
  </si>
  <si>
    <t>Sophistica Blackberry - P</t>
  </si>
  <si>
    <t>Prism Sunshine - P</t>
  </si>
  <si>
    <t>T5170</t>
  </si>
  <si>
    <t>Pretty Grand White - P</t>
  </si>
  <si>
    <t>T5165</t>
  </si>
  <si>
    <t>Pretty Grand Violet - P</t>
  </si>
  <si>
    <t>T5160</t>
  </si>
  <si>
    <t>Pretty Grand Summer - P</t>
  </si>
  <si>
    <t>T5155</t>
  </si>
  <si>
    <t>Pretty Grand Rose - P</t>
  </si>
  <si>
    <t>Pretty Grand Red - P</t>
  </si>
  <si>
    <t>T5145</t>
  </si>
  <si>
    <t>Pretty Grand Pink Deep -P</t>
  </si>
  <si>
    <t>T5140</t>
  </si>
  <si>
    <t>Pretty Grand Mix - P</t>
  </si>
  <si>
    <t>T5135</t>
  </si>
  <si>
    <t>Pretty Grand Midnight - P</t>
  </si>
  <si>
    <t>T5130</t>
  </si>
  <si>
    <t>Pretty Grand Coral - P</t>
  </si>
  <si>
    <t>T5125</t>
  </si>
  <si>
    <t>Pretty Flora White - P</t>
  </si>
  <si>
    <t>T5120</t>
  </si>
  <si>
    <t>Pretty Flora Red - P</t>
  </si>
  <si>
    <t>Pretty Flora Purple - P</t>
  </si>
  <si>
    <t>Pretty Flora Pink Pearl-P</t>
  </si>
  <si>
    <t>T5105</t>
  </si>
  <si>
    <t>Pretty Flora Pink - P</t>
  </si>
  <si>
    <t>T5100</t>
  </si>
  <si>
    <t>Pretty Flora Mix - P</t>
  </si>
  <si>
    <t>Pretty Flora Midnight - P</t>
  </si>
  <si>
    <t>Pretty Flora Coral - P</t>
  </si>
  <si>
    <t>Merlin Blue Morn - P</t>
  </si>
  <si>
    <t>Madness Yellow - P</t>
  </si>
  <si>
    <t>Madness White - P</t>
  </si>
  <si>
    <t>Madness Total - P</t>
  </si>
  <si>
    <t>Madness Summer - P</t>
  </si>
  <si>
    <t>T5030</t>
  </si>
  <si>
    <t>Madness Rose Morn - P</t>
  </si>
  <si>
    <t>T5020</t>
  </si>
  <si>
    <t>Madness Red Picotee - P</t>
  </si>
  <si>
    <t>T5015</t>
  </si>
  <si>
    <t>Madness Red - P</t>
  </si>
  <si>
    <t>T5005</t>
  </si>
  <si>
    <t>Madness Plum Crazy - P</t>
  </si>
  <si>
    <t>T5000</t>
  </si>
  <si>
    <t>Madness Plum - P</t>
  </si>
  <si>
    <t>T4995</t>
  </si>
  <si>
    <t>Madness Pink Chiffon - P</t>
  </si>
  <si>
    <t>T4990</t>
  </si>
  <si>
    <t>Madness Pink - P</t>
  </si>
  <si>
    <t>T4985</t>
  </si>
  <si>
    <t>Madness Midnight - P</t>
  </si>
  <si>
    <t>T4980</t>
  </si>
  <si>
    <t>Madness Burgundy Star - P</t>
  </si>
  <si>
    <t>T4970</t>
  </si>
  <si>
    <t>Madness Burgundy - P</t>
  </si>
  <si>
    <t>T4965</t>
  </si>
  <si>
    <t>Fuseable Strawbrry Wine-P</t>
  </si>
  <si>
    <t>T4960</t>
  </si>
  <si>
    <t>Fuseable Pleasntly Blue-P</t>
  </si>
  <si>
    <t>T4955</t>
  </si>
  <si>
    <t>Fuseable BlberryLimeJam-P</t>
  </si>
  <si>
    <t>T4950</t>
  </si>
  <si>
    <t>Espresso Frappe Ruby - P</t>
  </si>
  <si>
    <t>T4940</t>
  </si>
  <si>
    <t>Dreams White - P</t>
  </si>
  <si>
    <t>T4935</t>
  </si>
  <si>
    <t>Dreams Sky Blue - P</t>
  </si>
  <si>
    <t>T4930</t>
  </si>
  <si>
    <t>Dreams Rose Picotee - P</t>
  </si>
  <si>
    <t>T4925</t>
  </si>
  <si>
    <t>Dreams Rose Morn - P</t>
  </si>
  <si>
    <t>T4920</t>
  </si>
  <si>
    <t>Dreams Rose - P</t>
  </si>
  <si>
    <t>T4915</t>
  </si>
  <si>
    <t>Dreams Red Picotee - P</t>
  </si>
  <si>
    <t>T4910</t>
  </si>
  <si>
    <t>Dreams Red - P</t>
  </si>
  <si>
    <t>T4905</t>
  </si>
  <si>
    <t>Dreams Pink - P</t>
  </si>
  <si>
    <t>T4900</t>
  </si>
  <si>
    <t>Dreams Neon Rose - P</t>
  </si>
  <si>
    <t>T4895</t>
  </si>
  <si>
    <t>Dreams Mix Wild Rose - P</t>
  </si>
  <si>
    <t>T4890</t>
  </si>
  <si>
    <t>Dreams Mix Waterfall - P</t>
  </si>
  <si>
    <t>T4885</t>
  </si>
  <si>
    <t>Dreams Mix Patriot - P</t>
  </si>
  <si>
    <t>T4880</t>
  </si>
  <si>
    <t>Dreams Mix - P</t>
  </si>
  <si>
    <t>T4875</t>
  </si>
  <si>
    <t>Dreams Midnight - P</t>
  </si>
  <si>
    <t>T4870</t>
  </si>
  <si>
    <t>Dreams Coral Morn - P</t>
  </si>
  <si>
    <t>T4865</t>
  </si>
  <si>
    <t>Dreams Burgundy Picotee-P</t>
  </si>
  <si>
    <t>T4860</t>
  </si>
  <si>
    <t>Dreams Burgundy - P</t>
  </si>
  <si>
    <t>T4855</t>
  </si>
  <si>
    <t>Dreams Appleblossom - P</t>
  </si>
  <si>
    <t>T4850</t>
  </si>
  <si>
    <t>Debonair Dusty Rose - P</t>
  </si>
  <si>
    <t>T4845</t>
  </si>
  <si>
    <t>Debonair Black Cherry - P</t>
  </si>
  <si>
    <t>T4840</t>
  </si>
  <si>
    <t>Daddy Sugar - P</t>
  </si>
  <si>
    <t>T4835</t>
  </si>
  <si>
    <t>Daddy Red - P</t>
  </si>
  <si>
    <t>T4830</t>
  </si>
  <si>
    <t>Daddy Orchid - P</t>
  </si>
  <si>
    <t>T4825</t>
  </si>
  <si>
    <t>Daddy Mix - P</t>
  </si>
  <si>
    <t>T4820</t>
  </si>
  <si>
    <t>Daddy Blue - P</t>
  </si>
  <si>
    <t>T4815</t>
  </si>
  <si>
    <t>R5245</t>
  </si>
  <si>
    <t>R5240</t>
  </si>
  <si>
    <t>R5235</t>
  </si>
  <si>
    <t>R5230</t>
  </si>
  <si>
    <t>R5225</t>
  </si>
  <si>
    <t>R5220</t>
  </si>
  <si>
    <t>R5215</t>
  </si>
  <si>
    <t>R5210</t>
  </si>
  <si>
    <t>R5205</t>
  </si>
  <si>
    <t>R5200</t>
  </si>
  <si>
    <t>R5190</t>
  </si>
  <si>
    <t>R5185</t>
  </si>
  <si>
    <t>R5170</t>
  </si>
  <si>
    <t>R5165</t>
  </si>
  <si>
    <t>R5160</t>
  </si>
  <si>
    <t>R5155</t>
  </si>
  <si>
    <t>R5145</t>
  </si>
  <si>
    <t>R5140</t>
  </si>
  <si>
    <t>R5135</t>
  </si>
  <si>
    <t>R5130</t>
  </si>
  <si>
    <t>R5125</t>
  </si>
  <si>
    <t>R5120</t>
  </si>
  <si>
    <t>R5105</t>
  </si>
  <si>
    <t>R5100</t>
  </si>
  <si>
    <t>R5030</t>
  </si>
  <si>
    <t>R5020</t>
  </si>
  <si>
    <t>R5015</t>
  </si>
  <si>
    <t>R5005</t>
  </si>
  <si>
    <t>R5000</t>
  </si>
  <si>
    <t>R4995</t>
  </si>
  <si>
    <t>R4990</t>
  </si>
  <si>
    <t>R4985</t>
  </si>
  <si>
    <t>R4980</t>
  </si>
  <si>
    <t>R4970</t>
  </si>
  <si>
    <t>R4965</t>
  </si>
  <si>
    <t>R4940</t>
  </si>
  <si>
    <t>R4935</t>
  </si>
  <si>
    <t>R4930</t>
  </si>
  <si>
    <t>R4925</t>
  </si>
  <si>
    <t>R4920</t>
  </si>
  <si>
    <t>R4915</t>
  </si>
  <si>
    <t>R4910</t>
  </si>
  <si>
    <t>R4905</t>
  </si>
  <si>
    <t>R4900</t>
  </si>
  <si>
    <t>R4895</t>
  </si>
  <si>
    <t>R4890</t>
  </si>
  <si>
    <t>R4885</t>
  </si>
  <si>
    <t>R4880</t>
  </si>
  <si>
    <t>R4875</t>
  </si>
  <si>
    <t>R4870</t>
  </si>
  <si>
    <t>R4865</t>
  </si>
  <si>
    <t>R4860</t>
  </si>
  <si>
    <t>R4855</t>
  </si>
  <si>
    <t>R4850</t>
  </si>
  <si>
    <t>R4845</t>
  </si>
  <si>
    <t>R4840</t>
  </si>
  <si>
    <t>R4835</t>
  </si>
  <si>
    <t>R4830</t>
  </si>
  <si>
    <t>R4825</t>
  </si>
  <si>
    <t>R4820</t>
  </si>
  <si>
    <t>R4815</t>
  </si>
  <si>
    <t>Q4960</t>
  </si>
  <si>
    <t>Q4955</t>
  </si>
  <si>
    <t>Q4950</t>
  </si>
  <si>
    <t>O5245S</t>
  </si>
  <si>
    <t>O5245</t>
  </si>
  <si>
    <t>O5240S</t>
  </si>
  <si>
    <t>O5240</t>
  </si>
  <si>
    <t>O5235S</t>
  </si>
  <si>
    <t>O5235</t>
  </si>
  <si>
    <t>O5230S</t>
  </si>
  <si>
    <t>O5230</t>
  </si>
  <si>
    <t>O5225S</t>
  </si>
  <si>
    <t>O5225</t>
  </si>
  <si>
    <t>O5220S</t>
  </si>
  <si>
    <t>O5220</t>
  </si>
  <si>
    <t>O5215</t>
  </si>
  <si>
    <t>O5210</t>
  </si>
  <si>
    <t>O5205</t>
  </si>
  <si>
    <t>O5200</t>
  </si>
  <si>
    <t>O5190</t>
  </si>
  <si>
    <t>O5185</t>
  </si>
  <si>
    <t>O5170S</t>
  </si>
  <si>
    <t>O5170</t>
  </si>
  <si>
    <t>O5165</t>
  </si>
  <si>
    <t>O5160</t>
  </si>
  <si>
    <t>O5155</t>
  </si>
  <si>
    <t>O5145</t>
  </si>
  <si>
    <t>O5140</t>
  </si>
  <si>
    <t>O5135</t>
  </si>
  <si>
    <t>O5130</t>
  </si>
  <si>
    <t>O5125</t>
  </si>
  <si>
    <t>O5120</t>
  </si>
  <si>
    <t>O5105</t>
  </si>
  <si>
    <t>O5100</t>
  </si>
  <si>
    <t>O5080S</t>
  </si>
  <si>
    <t>O5030</t>
  </si>
  <si>
    <t>O5020</t>
  </si>
  <si>
    <t>O5015</t>
  </si>
  <si>
    <t>O5005</t>
  </si>
  <si>
    <t>O5000</t>
  </si>
  <si>
    <t>O4995</t>
  </si>
  <si>
    <t>O4990</t>
  </si>
  <si>
    <t>O4985</t>
  </si>
  <si>
    <t>O4980</t>
  </si>
  <si>
    <t>O4970</t>
  </si>
  <si>
    <t>O4965</t>
  </si>
  <si>
    <t>O4940</t>
  </si>
  <si>
    <t>O4935S</t>
  </si>
  <si>
    <t>O4935</t>
  </si>
  <si>
    <t>O4930S</t>
  </si>
  <si>
    <t>O4930</t>
  </si>
  <si>
    <t>O4925S</t>
  </si>
  <si>
    <t>O4925</t>
  </si>
  <si>
    <t>O4920S</t>
  </si>
  <si>
    <t>O4920</t>
  </si>
  <si>
    <t>O4915S</t>
  </si>
  <si>
    <t>O4915</t>
  </si>
  <si>
    <t>O4910S</t>
  </si>
  <si>
    <t>O4910</t>
  </si>
  <si>
    <t>O4905S</t>
  </si>
  <si>
    <t>O4905</t>
  </si>
  <si>
    <t>O4900S</t>
  </si>
  <si>
    <t>O4900</t>
  </si>
  <si>
    <t>O4895S</t>
  </si>
  <si>
    <t>O4895</t>
  </si>
  <si>
    <t>O4890S</t>
  </si>
  <si>
    <t>O4890</t>
  </si>
  <si>
    <t>O4885S</t>
  </si>
  <si>
    <t>O4885</t>
  </si>
  <si>
    <t>O4880S</t>
  </si>
  <si>
    <t>O4880</t>
  </si>
  <si>
    <t>O4875S</t>
  </si>
  <si>
    <t>O4875</t>
  </si>
  <si>
    <t>O4870S</t>
  </si>
  <si>
    <t>O4870</t>
  </si>
  <si>
    <t>O4865S</t>
  </si>
  <si>
    <t>O4865</t>
  </si>
  <si>
    <t>O4860S</t>
  </si>
  <si>
    <t>O4860</t>
  </si>
  <si>
    <t>O4855S</t>
  </si>
  <si>
    <t>O4855</t>
  </si>
  <si>
    <t>O4850S</t>
  </si>
  <si>
    <t>O4850</t>
  </si>
  <si>
    <t>O4845</t>
  </si>
  <si>
    <t>O4840</t>
  </si>
  <si>
    <t>O4835S</t>
  </si>
  <si>
    <t>O4835</t>
  </si>
  <si>
    <t>O4830S</t>
  </si>
  <si>
    <t>O4830</t>
  </si>
  <si>
    <t>O4825S</t>
  </si>
  <si>
    <t>O4825</t>
  </si>
  <si>
    <t>O4820S</t>
  </si>
  <si>
    <t>O4820</t>
  </si>
  <si>
    <t>O4815S</t>
  </si>
  <si>
    <t>O4815</t>
  </si>
  <si>
    <t>Russian Sage</t>
  </si>
  <si>
    <t>Perovskia</t>
  </si>
  <si>
    <t>C7600</t>
  </si>
  <si>
    <t>Little Lace</t>
  </si>
  <si>
    <t>C7595</t>
  </si>
  <si>
    <t>Sweet Sunset</t>
  </si>
  <si>
    <t>Pepper</t>
  </si>
  <si>
    <t>T8615</t>
  </si>
  <si>
    <t>Sweet Banana</t>
  </si>
  <si>
    <t>T8600</t>
  </si>
  <si>
    <t>Red Cherry Hot</t>
  </si>
  <si>
    <t>T8590</t>
  </si>
  <si>
    <t>Red Beauty</t>
  </si>
  <si>
    <t>T8585</t>
  </si>
  <si>
    <t>Purple Beauty</t>
  </si>
  <si>
    <t>T8580</t>
  </si>
  <si>
    <t>Pretty N Sweet</t>
  </si>
  <si>
    <t>T8575</t>
  </si>
  <si>
    <t>Orange Blaze</t>
  </si>
  <si>
    <t>T8565</t>
  </si>
  <si>
    <t>Orange Bell</t>
  </si>
  <si>
    <t>T8560</t>
  </si>
  <si>
    <t>New Ace Hybrid</t>
  </si>
  <si>
    <t>T8555</t>
  </si>
  <si>
    <t>Mama Mia Giallo</t>
  </si>
  <si>
    <t>T8540</t>
  </si>
  <si>
    <t>Majestic</t>
  </si>
  <si>
    <t>T8535</t>
  </si>
  <si>
    <t>Lady Bell</t>
  </si>
  <si>
    <t>T8530</t>
  </si>
  <si>
    <t>Jalapeno La Bomba</t>
  </si>
  <si>
    <t>T8520</t>
  </si>
  <si>
    <t>Jalapeno Early Hot</t>
  </si>
  <si>
    <t>T8515</t>
  </si>
  <si>
    <t>Hot Portugal</t>
  </si>
  <si>
    <t>T8505</t>
  </si>
  <si>
    <t>Hot Hungarian Wax</t>
  </si>
  <si>
    <t>T8500</t>
  </si>
  <si>
    <t>Habanero</t>
  </si>
  <si>
    <t>T8495</t>
  </si>
  <si>
    <t>Golden California Wonder</t>
  </si>
  <si>
    <t>T8490</t>
  </si>
  <si>
    <t>Cubanelle</t>
  </si>
  <si>
    <t>T8485</t>
  </si>
  <si>
    <t>Chocolate Beauty</t>
  </si>
  <si>
    <t>T8480</t>
  </si>
  <si>
    <t>Cayenne Long Thin</t>
  </si>
  <si>
    <t>T8475</t>
  </si>
  <si>
    <t>Carmen</t>
  </si>
  <si>
    <t>California Wonder</t>
  </si>
  <si>
    <t>T8465</t>
  </si>
  <si>
    <t>Big Bertha</t>
  </si>
  <si>
    <t>T8460</t>
  </si>
  <si>
    <t>Better Belle II</t>
  </si>
  <si>
    <t>T8455</t>
  </si>
  <si>
    <t>Anaheim</t>
  </si>
  <si>
    <t>T8450</t>
  </si>
  <si>
    <t>R8615</t>
  </si>
  <si>
    <t>R8600</t>
  </si>
  <si>
    <t>R8590</t>
  </si>
  <si>
    <t>R8585</t>
  </si>
  <si>
    <t>R8580</t>
  </si>
  <si>
    <t>R8575</t>
  </si>
  <si>
    <t>R8565</t>
  </si>
  <si>
    <t>R8560</t>
  </si>
  <si>
    <t>R8555</t>
  </si>
  <si>
    <t>R8540</t>
  </si>
  <si>
    <t>R8535</t>
  </si>
  <si>
    <t>R8530</t>
  </si>
  <si>
    <t>R8520</t>
  </si>
  <si>
    <t>R8515</t>
  </si>
  <si>
    <t>R8505</t>
  </si>
  <si>
    <t>R8500</t>
  </si>
  <si>
    <t>R8495</t>
  </si>
  <si>
    <t>R8490</t>
  </si>
  <si>
    <t>R8485</t>
  </si>
  <si>
    <t>R8480</t>
  </si>
  <si>
    <t>R8475</t>
  </si>
  <si>
    <t>R8465</t>
  </si>
  <si>
    <t>R8460</t>
  </si>
  <si>
    <t>R8455</t>
  </si>
  <si>
    <t>R8450</t>
  </si>
  <si>
    <t>O8615S</t>
  </si>
  <si>
    <t>O8615</t>
  </si>
  <si>
    <t>O8600S</t>
  </si>
  <si>
    <t>O8600</t>
  </si>
  <si>
    <t>O8590S</t>
  </si>
  <si>
    <t>O8590</t>
  </si>
  <si>
    <t>O8585S</t>
  </si>
  <si>
    <t>O8585</t>
  </si>
  <si>
    <t>O8580S</t>
  </si>
  <si>
    <t>O8580</t>
  </si>
  <si>
    <t>O8575S</t>
  </si>
  <si>
    <t>O8575</t>
  </si>
  <si>
    <t>O8565S</t>
  </si>
  <si>
    <t>O8565</t>
  </si>
  <si>
    <t>O8560S</t>
  </si>
  <si>
    <t>O8560</t>
  </si>
  <si>
    <t>O8555S</t>
  </si>
  <si>
    <t>O8555</t>
  </si>
  <si>
    <t>O8540S</t>
  </si>
  <si>
    <t>O8540</t>
  </si>
  <si>
    <t>O8535S</t>
  </si>
  <si>
    <t>O8535</t>
  </si>
  <si>
    <t>O8530S</t>
  </si>
  <si>
    <t>O8530</t>
  </si>
  <si>
    <t>O8520S</t>
  </si>
  <si>
    <t>O8520</t>
  </si>
  <si>
    <t>O8515S</t>
  </si>
  <si>
    <t>O8515</t>
  </si>
  <si>
    <t>O8505S</t>
  </si>
  <si>
    <t>O8505</t>
  </si>
  <si>
    <t>O8500S</t>
  </si>
  <si>
    <t>O8500</t>
  </si>
  <si>
    <t>O8495S</t>
  </si>
  <si>
    <t>O8495</t>
  </si>
  <si>
    <t>O8490S</t>
  </si>
  <si>
    <t>O8490</t>
  </si>
  <si>
    <t>O8485S</t>
  </si>
  <si>
    <t>O8485</t>
  </si>
  <si>
    <t>O8480S</t>
  </si>
  <si>
    <t>O8480</t>
  </si>
  <si>
    <t>O8475S</t>
  </si>
  <si>
    <t>O8475</t>
  </si>
  <si>
    <t>O8470S</t>
  </si>
  <si>
    <t>O8470</t>
  </si>
  <si>
    <t>O8465S</t>
  </si>
  <si>
    <t>O8465</t>
  </si>
  <si>
    <t>O8460S</t>
  </si>
  <si>
    <t>O8460</t>
  </si>
  <si>
    <t>O8455S</t>
  </si>
  <si>
    <t>O8455</t>
  </si>
  <si>
    <t>O8450S</t>
  </si>
  <si>
    <t>O8450</t>
  </si>
  <si>
    <t>Graffiti White - P</t>
  </si>
  <si>
    <t>Pentas</t>
  </si>
  <si>
    <t>Graffiti Violet - P</t>
  </si>
  <si>
    <t>Graffiti Red Velvet - P</t>
  </si>
  <si>
    <t>Graffiti Pink - P</t>
  </si>
  <si>
    <t>Graffiti Mix - P</t>
  </si>
  <si>
    <t>T4735</t>
  </si>
  <si>
    <t>Graffiti Lipstick - P</t>
  </si>
  <si>
    <t>Graffiti Lavender - P</t>
  </si>
  <si>
    <t>Graffiti Bright Red - P</t>
  </si>
  <si>
    <t>Butterfly White - P</t>
  </si>
  <si>
    <t>Butterfly Red - P</t>
  </si>
  <si>
    <t>Butterfly Mix - P</t>
  </si>
  <si>
    <t>Butterfly Deep Rose - P</t>
  </si>
  <si>
    <t>R4735</t>
  </si>
  <si>
    <t>Q4735</t>
  </si>
  <si>
    <t>O4755S</t>
  </si>
  <si>
    <t>O4755</t>
  </si>
  <si>
    <t>O4750S</t>
  </si>
  <si>
    <t>O4750</t>
  </si>
  <si>
    <t>O4745S</t>
  </si>
  <si>
    <t>O4745</t>
  </si>
  <si>
    <t>O4740S</t>
  </si>
  <si>
    <t>O4740</t>
  </si>
  <si>
    <t>O4735S</t>
  </si>
  <si>
    <t>O4735</t>
  </si>
  <si>
    <t>O4730S</t>
  </si>
  <si>
    <t>O4730</t>
  </si>
  <si>
    <t>O4725S</t>
  </si>
  <si>
    <t>O4725</t>
  </si>
  <si>
    <t>O4720S</t>
  </si>
  <si>
    <t>O4720</t>
  </si>
  <si>
    <t>O4715</t>
  </si>
  <si>
    <t>O4710</t>
  </si>
  <si>
    <t>O4705</t>
  </si>
  <si>
    <t>O4700</t>
  </si>
  <si>
    <t>Carillo Red</t>
  </si>
  <si>
    <t>Penstemon</t>
  </si>
  <si>
    <t>X5500</t>
  </si>
  <si>
    <t>Carillo Purple</t>
  </si>
  <si>
    <t>X5480</t>
  </si>
  <si>
    <t>V5500</t>
  </si>
  <si>
    <t>V5480</t>
  </si>
  <si>
    <t>Arabesque Violet</t>
  </si>
  <si>
    <t>T4625</t>
  </si>
  <si>
    <t>Arabesque Red</t>
  </si>
  <si>
    <t>T4620</t>
  </si>
  <si>
    <t>Arabesque Pink</t>
  </si>
  <si>
    <t>T4615</t>
  </si>
  <si>
    <t>R4625</t>
  </si>
  <si>
    <t>R4620</t>
  </si>
  <si>
    <t>R4615</t>
  </si>
  <si>
    <t>Q4625</t>
  </si>
  <si>
    <t>Q4620</t>
  </si>
  <si>
    <t>Q4615</t>
  </si>
  <si>
    <t>setaceum</t>
  </si>
  <si>
    <t>Pennisetum</t>
  </si>
  <si>
    <t>X8710</t>
  </si>
  <si>
    <t>V8710</t>
  </si>
  <si>
    <t>Fireworks</t>
  </si>
  <si>
    <t>C9140</t>
  </si>
  <si>
    <t>Moss Curled</t>
  </si>
  <si>
    <t>Parsley</t>
  </si>
  <si>
    <t>T8415</t>
  </si>
  <si>
    <t>Italian</t>
  </si>
  <si>
    <t>R8415</t>
  </si>
  <si>
    <t>Q8415</t>
  </si>
  <si>
    <t>O8415S</t>
  </si>
  <si>
    <t>O8415</t>
  </si>
  <si>
    <t>O8410S</t>
  </si>
  <si>
    <t>O8410</t>
  </si>
  <si>
    <t>Royal Wedding</t>
  </si>
  <si>
    <t>Papaver orientale</t>
  </si>
  <si>
    <t>Princess Victoria Lse</t>
  </si>
  <si>
    <t>X5380</t>
  </si>
  <si>
    <t>Pizzicato Mix</t>
  </si>
  <si>
    <t>X5360</t>
  </si>
  <si>
    <t>X5340</t>
  </si>
  <si>
    <t>Beauty of Livermore</t>
  </si>
  <si>
    <t>X5320</t>
  </si>
  <si>
    <t>Allegro</t>
  </si>
  <si>
    <t>X5300</t>
  </si>
  <si>
    <t>V5380</t>
  </si>
  <si>
    <t>V5360</t>
  </si>
  <si>
    <t>V5340</t>
  </si>
  <si>
    <t>V5320</t>
  </si>
  <si>
    <t>V5300</t>
  </si>
  <si>
    <t>Wonderfall Rose Shades -G</t>
  </si>
  <si>
    <t>Pansy - Spreading</t>
  </si>
  <si>
    <t>T4595</t>
  </si>
  <si>
    <t>Wonderfall Mix - G</t>
  </si>
  <si>
    <t>T4590</t>
  </si>
  <si>
    <t>Freefall Purple Wing - G</t>
  </si>
  <si>
    <t>T4585</t>
  </si>
  <si>
    <t>Freefall Prp White Face-G</t>
  </si>
  <si>
    <t>T4580</t>
  </si>
  <si>
    <t>Freefall Mix - G</t>
  </si>
  <si>
    <t>T4575</t>
  </si>
  <si>
    <t>Freefall Marina - G</t>
  </si>
  <si>
    <t>T4570</t>
  </si>
  <si>
    <t>Freefall Golden Yellow -G</t>
  </si>
  <si>
    <t>T4560</t>
  </si>
  <si>
    <t>tag2000</t>
  </si>
  <si>
    <t>Cool Wave Violet Wing - G</t>
  </si>
  <si>
    <t>T4545</t>
  </si>
  <si>
    <t>Cool Wave Sunshine&amp;Wine-G</t>
  </si>
  <si>
    <t>T4540</t>
  </si>
  <si>
    <t>Cool Wave Purple - G</t>
  </si>
  <si>
    <t>Cool Wave Mix BeryNCrm -G</t>
  </si>
  <si>
    <t>Cool Wave Mix - G</t>
  </si>
  <si>
    <t>Cool Wave Golden Yellow-G</t>
  </si>
  <si>
    <t>Cool Wave Frost - G</t>
  </si>
  <si>
    <t>Cool Wave Blue Skies - G</t>
  </si>
  <si>
    <t>Cool Wave Blubry Swrl - G</t>
  </si>
  <si>
    <t>R4595</t>
  </si>
  <si>
    <t>R4590</t>
  </si>
  <si>
    <t>R4585</t>
  </si>
  <si>
    <t>R4580</t>
  </si>
  <si>
    <t>R4575</t>
  </si>
  <si>
    <t>R4570</t>
  </si>
  <si>
    <t>R4560</t>
  </si>
  <si>
    <t>R4545</t>
  </si>
  <si>
    <t>R4540</t>
  </si>
  <si>
    <t>Q4595</t>
  </si>
  <si>
    <t>Q4590</t>
  </si>
  <si>
    <t>Q4585</t>
  </si>
  <si>
    <t>Q4580</t>
  </si>
  <si>
    <t>Q4575</t>
  </si>
  <si>
    <t>Q4570</t>
  </si>
  <si>
    <t>Q4560</t>
  </si>
  <si>
    <t>Q4545</t>
  </si>
  <si>
    <t>Q4540</t>
  </si>
  <si>
    <t>Q4535</t>
  </si>
  <si>
    <t>Q4525</t>
  </si>
  <si>
    <t>Q4520</t>
  </si>
  <si>
    <t>Q4515</t>
  </si>
  <si>
    <t>Q4510</t>
  </si>
  <si>
    <t>Q4505</t>
  </si>
  <si>
    <t>Q4500</t>
  </si>
  <si>
    <t>Spr Matrix PurpleWhite -G</t>
  </si>
  <si>
    <t>Pansy</t>
  </si>
  <si>
    <t>Spr Matrix Pink Shades -G</t>
  </si>
  <si>
    <t>Spr Matrix Midnight Glo-G</t>
  </si>
  <si>
    <t>Spr Matrix Dp Orange - G</t>
  </si>
  <si>
    <t>Spr Matrix Blue Wing - G</t>
  </si>
  <si>
    <t>Matrix Yellow Blotch - G</t>
  </si>
  <si>
    <t>Matrix Yellow - G</t>
  </si>
  <si>
    <t>T4255</t>
  </si>
  <si>
    <t>Matrix White Blotch - G</t>
  </si>
  <si>
    <t>T4250</t>
  </si>
  <si>
    <t>Matrix True Blue - G</t>
  </si>
  <si>
    <t>T4240</t>
  </si>
  <si>
    <t>Matrix Sunrise - G</t>
  </si>
  <si>
    <t>T4235</t>
  </si>
  <si>
    <t>Matrix Solar Flare - G</t>
  </si>
  <si>
    <t>Matrix Rose Wing - G</t>
  </si>
  <si>
    <t>Matrix Red Blotch - G</t>
  </si>
  <si>
    <t>Matrix Purple - G</t>
  </si>
  <si>
    <t>Matrix Ocean - G</t>
  </si>
  <si>
    <t>Matrix Morpheus - G</t>
  </si>
  <si>
    <t>Matrix Mix Rasp Sundae -G</t>
  </si>
  <si>
    <t>Matrix Mix Ocean Breeze-G</t>
  </si>
  <si>
    <t>Matrix Mix Cstl Sunrise-G</t>
  </si>
  <si>
    <t>Matrix Mix Clear - G</t>
  </si>
  <si>
    <t>Matrix Mix Citrus - G</t>
  </si>
  <si>
    <t>T4155</t>
  </si>
  <si>
    <t>Matrix Mix Blotch - G</t>
  </si>
  <si>
    <t>T4150</t>
  </si>
  <si>
    <t>Matrix Mix - G</t>
  </si>
  <si>
    <t>T4145</t>
  </si>
  <si>
    <t>Matrix Blue Frost - G</t>
  </si>
  <si>
    <t>T4135</t>
  </si>
  <si>
    <t>Matrix Blue Blotch - G</t>
  </si>
  <si>
    <t>T4130</t>
  </si>
  <si>
    <t>Matrix Beaconsfield - G</t>
  </si>
  <si>
    <t>T4125</t>
  </si>
  <si>
    <t>MG II Mix Blotch - G</t>
  </si>
  <si>
    <t>Frizzle Sizzle Mix - G</t>
  </si>
  <si>
    <t>Fizzy Lemonberry - G</t>
  </si>
  <si>
    <t>Dynamite Bluberry Thrll-G</t>
  </si>
  <si>
    <t>DeltaPrm Yellw Bltch - G</t>
  </si>
  <si>
    <t>DeltaPrm White Bltch - G</t>
  </si>
  <si>
    <t>DeltaPrm True Blue - G</t>
  </si>
  <si>
    <t>DeltaPrm Tapestry - G</t>
  </si>
  <si>
    <t>DeltaPrm Rose Blotch - G</t>
  </si>
  <si>
    <t>T3935</t>
  </si>
  <si>
    <t>DeltaPrm Red Blotch - G</t>
  </si>
  <si>
    <t>DeltaPrm Pure Yellow - G</t>
  </si>
  <si>
    <t>DeltaPrm Pure White - G</t>
  </si>
  <si>
    <t>DeltaPrm Pure Violet - G</t>
  </si>
  <si>
    <t>DeltaPrm Pure Orange -G</t>
  </si>
  <si>
    <t>DeltaPrm Pure Lt Blue - G</t>
  </si>
  <si>
    <t>DeltaPrm Pure Lemon - G</t>
  </si>
  <si>
    <t>T3900</t>
  </si>
  <si>
    <t>DeltaPrm Pure Gldn Yel -G</t>
  </si>
  <si>
    <t>DeltaPrm Persian Mdly - G</t>
  </si>
  <si>
    <t>T3885</t>
  </si>
  <si>
    <t>DeltaPrm Neon Violet - G</t>
  </si>
  <si>
    <t>DeltaPrm Mix Blotch - G</t>
  </si>
  <si>
    <t>T3875</t>
  </si>
  <si>
    <t>DeltaPrm Mix - G</t>
  </si>
  <si>
    <t>DeltaPrm Marina - G</t>
  </si>
  <si>
    <t>DeltaPrm Gold w/Bltch - G</t>
  </si>
  <si>
    <t>T3860</t>
  </si>
  <si>
    <t>DeltaPrm Deep Blue - G</t>
  </si>
  <si>
    <t>DeltaPrm Blue Bltch - G</t>
  </si>
  <si>
    <t>DeltaPrm Beaconsfield - G</t>
  </si>
  <si>
    <t>Delta Pure Rose - G</t>
  </si>
  <si>
    <t>Delta Pure Red - G</t>
  </si>
  <si>
    <t>Delta Pink Shades - G</t>
  </si>
  <si>
    <t>Delta Mix Wine &amp; Cheese-G</t>
  </si>
  <si>
    <t>Delta Mix Watercolors - G</t>
  </si>
  <si>
    <t>Delta Mix Pure Colors - G</t>
  </si>
  <si>
    <t>T3810</t>
  </si>
  <si>
    <t>Delta Mix Pumpkin Pie - G</t>
  </si>
  <si>
    <t>Delta Mix Monet - G</t>
  </si>
  <si>
    <t>Delta Mix Fruit Salad - G</t>
  </si>
  <si>
    <t>T3795</t>
  </si>
  <si>
    <t>Delta Mix Formula - G</t>
  </si>
  <si>
    <t>Delta Mix Cool Water - G</t>
  </si>
  <si>
    <t>Delta Mix Buttrd Popcrn-G</t>
  </si>
  <si>
    <t>Delta Mix Apple Cider - G</t>
  </si>
  <si>
    <t>Delta Fire - G</t>
  </si>
  <si>
    <t>Colossus Mix Blotch - G</t>
  </si>
  <si>
    <t>T3625</t>
  </si>
  <si>
    <t>Colossus Mix - G</t>
  </si>
  <si>
    <t>T3620</t>
  </si>
  <si>
    <t>R4255</t>
  </si>
  <si>
    <t>R4250</t>
  </si>
  <si>
    <t>R4240</t>
  </si>
  <si>
    <t>R4235</t>
  </si>
  <si>
    <t>R4155</t>
  </si>
  <si>
    <t>R4150</t>
  </si>
  <si>
    <t>R4145</t>
  </si>
  <si>
    <t>R4135</t>
  </si>
  <si>
    <t>R4130</t>
  </si>
  <si>
    <t>R4125</t>
  </si>
  <si>
    <t>R3935</t>
  </si>
  <si>
    <t>R3900</t>
  </si>
  <si>
    <t>R3885</t>
  </si>
  <si>
    <t>R3875</t>
  </si>
  <si>
    <t>R3860</t>
  </si>
  <si>
    <t>R3810</t>
  </si>
  <si>
    <t>R3795</t>
  </si>
  <si>
    <t>R3625</t>
  </si>
  <si>
    <t>R3620</t>
  </si>
  <si>
    <t>O4405S</t>
  </si>
  <si>
    <t>O4395S</t>
  </si>
  <si>
    <t>O4380S</t>
  </si>
  <si>
    <t>O4375S</t>
  </si>
  <si>
    <t>O4370S</t>
  </si>
  <si>
    <t>O4255</t>
  </si>
  <si>
    <t>O4250</t>
  </si>
  <si>
    <t>O4240</t>
  </si>
  <si>
    <t>O4235</t>
  </si>
  <si>
    <t>O4155</t>
  </si>
  <si>
    <t>O4150</t>
  </si>
  <si>
    <t>O4145</t>
  </si>
  <si>
    <t>O4135</t>
  </si>
  <si>
    <t>O4130</t>
  </si>
  <si>
    <t>O4125</t>
  </si>
  <si>
    <t>O3975S</t>
  </si>
  <si>
    <t>O3970S</t>
  </si>
  <si>
    <t>O3965S</t>
  </si>
  <si>
    <t>O3955S</t>
  </si>
  <si>
    <t>O3950S</t>
  </si>
  <si>
    <t>O3945S</t>
  </si>
  <si>
    <t>O3940S</t>
  </si>
  <si>
    <t>O3935S</t>
  </si>
  <si>
    <t>O3935</t>
  </si>
  <si>
    <t>O3930S</t>
  </si>
  <si>
    <t>O3925S</t>
  </si>
  <si>
    <t>O3920S</t>
  </si>
  <si>
    <t>O3915S</t>
  </si>
  <si>
    <t>O3910S</t>
  </si>
  <si>
    <t>O3905S</t>
  </si>
  <si>
    <t>O3900S</t>
  </si>
  <si>
    <t>O3900</t>
  </si>
  <si>
    <t>O3895S</t>
  </si>
  <si>
    <t>O3885S</t>
  </si>
  <si>
    <t>O3885</t>
  </si>
  <si>
    <t>O3880S</t>
  </si>
  <si>
    <t>O3875S</t>
  </si>
  <si>
    <t>O3875</t>
  </si>
  <si>
    <t>O3870S</t>
  </si>
  <si>
    <t>O3865S</t>
  </si>
  <si>
    <t>O3860S</t>
  </si>
  <si>
    <t>O3860</t>
  </si>
  <si>
    <t>O3855S</t>
  </si>
  <si>
    <t>O3850S</t>
  </si>
  <si>
    <t>O3845S</t>
  </si>
  <si>
    <t>O3840S</t>
  </si>
  <si>
    <t>O3835S</t>
  </si>
  <si>
    <t>O3830S</t>
  </si>
  <si>
    <t>O3820S</t>
  </si>
  <si>
    <t>O3815S</t>
  </si>
  <si>
    <t>O3810S</t>
  </si>
  <si>
    <t>O3810</t>
  </si>
  <si>
    <t>O3805S</t>
  </si>
  <si>
    <t>O3800S</t>
  </si>
  <si>
    <t>O3795S</t>
  </si>
  <si>
    <t>O3795</t>
  </si>
  <si>
    <t>O3790S</t>
  </si>
  <si>
    <t>O3780S</t>
  </si>
  <si>
    <t>O3770S</t>
  </si>
  <si>
    <t>O3755S</t>
  </si>
  <si>
    <t>O3750S</t>
  </si>
  <si>
    <t>O3625</t>
  </si>
  <si>
    <t>O3620</t>
  </si>
  <si>
    <t>Bopak</t>
  </si>
  <si>
    <t>Pak Choi</t>
  </si>
  <si>
    <t>T8408</t>
  </si>
  <si>
    <t>R8408</t>
  </si>
  <si>
    <t>O8408</t>
  </si>
  <si>
    <t>Burgundy</t>
  </si>
  <si>
    <t>Oxalis</t>
  </si>
  <si>
    <t>C6525</t>
  </si>
  <si>
    <t>Akila White Purple Eye</t>
  </si>
  <si>
    <t>Osteospermum</t>
  </si>
  <si>
    <t>T3520</t>
  </si>
  <si>
    <t>Akila Purple</t>
  </si>
  <si>
    <t>T3515</t>
  </si>
  <si>
    <t>Akila Mix</t>
  </si>
  <si>
    <t>T3510</t>
  </si>
  <si>
    <t>Akila Lavender</t>
  </si>
  <si>
    <t>T3505</t>
  </si>
  <si>
    <t>Akila Daisy White</t>
  </si>
  <si>
    <t>T3500</t>
  </si>
  <si>
    <t>R3520</t>
  </si>
  <si>
    <t>R3515</t>
  </si>
  <si>
    <t>R3510</t>
  </si>
  <si>
    <t>R3505</t>
  </si>
  <si>
    <t>R3500</t>
  </si>
  <si>
    <t>Q3510</t>
  </si>
  <si>
    <t>Q3500</t>
  </si>
  <si>
    <t>Chinese Dunce Cap</t>
  </si>
  <si>
    <t>Orostachys</t>
  </si>
  <si>
    <t>C6510</t>
  </si>
  <si>
    <t>Purple Flash</t>
  </si>
  <si>
    <t>Orn. Pepper</t>
  </si>
  <si>
    <t>T3490</t>
  </si>
  <si>
    <t>Chilly Chili</t>
  </si>
  <si>
    <t>T3485</t>
  </si>
  <si>
    <t>Black Pearl</t>
  </si>
  <si>
    <t>T3480</t>
  </si>
  <si>
    <t>R3490</t>
  </si>
  <si>
    <t>R3485</t>
  </si>
  <si>
    <t>R3480</t>
  </si>
  <si>
    <t>Q3490</t>
  </si>
  <si>
    <t>Q3485</t>
  </si>
  <si>
    <t>Q3480</t>
  </si>
  <si>
    <t>Purple Majesty</t>
  </si>
  <si>
    <t>Orn. Millet</t>
  </si>
  <si>
    <t>T3470</t>
  </si>
  <si>
    <t>Purple Baron</t>
  </si>
  <si>
    <t>T3465</t>
  </si>
  <si>
    <t>Jester</t>
  </si>
  <si>
    <t>T3460</t>
  </si>
  <si>
    <t>Q3470</t>
  </si>
  <si>
    <t>Q3465</t>
  </si>
  <si>
    <t>Q3460</t>
  </si>
  <si>
    <t>Field of Dreams</t>
  </si>
  <si>
    <t>Orn. Corn</t>
  </si>
  <si>
    <t>T3450</t>
  </si>
  <si>
    <t>Q3450</t>
  </si>
  <si>
    <t>vulgare Italian</t>
  </si>
  <si>
    <t>Oregano</t>
  </si>
  <si>
    <t>T8405</t>
  </si>
  <si>
    <t>Greek</t>
  </si>
  <si>
    <t>R8405</t>
  </si>
  <si>
    <t>O8400S</t>
  </si>
  <si>
    <t>O8400</t>
  </si>
  <si>
    <t>C6880S</t>
  </si>
  <si>
    <t>C6875S</t>
  </si>
  <si>
    <t>Hot and Spicy</t>
  </si>
  <si>
    <t>Golden</t>
  </si>
  <si>
    <t>C6865S</t>
  </si>
  <si>
    <t>B6880</t>
  </si>
  <si>
    <t>B6875</t>
  </si>
  <si>
    <t>B6870</t>
  </si>
  <si>
    <t>B6865</t>
  </si>
  <si>
    <t>White Sweet Spanish</t>
  </si>
  <si>
    <t>Onion</t>
  </si>
  <si>
    <t>T8390</t>
  </si>
  <si>
    <t>Red Zeppelin</t>
  </si>
  <si>
    <t>T8385</t>
  </si>
  <si>
    <t>Candy</t>
  </si>
  <si>
    <t>T8380</t>
  </si>
  <si>
    <t>R8390</t>
  </si>
  <si>
    <t>R8385</t>
  </si>
  <si>
    <t>R8380</t>
  </si>
  <si>
    <t>Siskiyou</t>
  </si>
  <si>
    <t>Oenothera</t>
  </si>
  <si>
    <t>C7545</t>
  </si>
  <si>
    <t>Shimmer</t>
  </si>
  <si>
    <t>C7540</t>
  </si>
  <si>
    <t>Starmaker Mix - P</t>
  </si>
  <si>
    <t>Nicotiana</t>
  </si>
  <si>
    <t>T3425</t>
  </si>
  <si>
    <t>Starmaker Deep Lime - P</t>
  </si>
  <si>
    <t>T3415</t>
  </si>
  <si>
    <t>Starmaker Bright Red - P</t>
  </si>
  <si>
    <t>T3410</t>
  </si>
  <si>
    <t>Starmaker Appleblossom -P</t>
  </si>
  <si>
    <t>T3405</t>
  </si>
  <si>
    <t>R3425</t>
  </si>
  <si>
    <t>R3415</t>
  </si>
  <si>
    <t>R3410</t>
  </si>
  <si>
    <t>R3405</t>
  </si>
  <si>
    <t>O3425S</t>
  </si>
  <si>
    <t>O3425</t>
  </si>
  <si>
    <t>O3415S</t>
  </si>
  <si>
    <t>O3415</t>
  </si>
  <si>
    <t>O3410S</t>
  </si>
  <si>
    <t>O3410</t>
  </si>
  <si>
    <t>O3405S</t>
  </si>
  <si>
    <t>O3405</t>
  </si>
  <si>
    <t>Walker's Low</t>
  </si>
  <si>
    <t>Nepeta</t>
  </si>
  <si>
    <t>Nesia Tropical</t>
  </si>
  <si>
    <t>Nemesia</t>
  </si>
  <si>
    <t>C4060</t>
  </si>
  <si>
    <t>Nesia Sunshine</t>
  </si>
  <si>
    <t>C4055</t>
  </si>
  <si>
    <t>Nesia Snow Angel</t>
  </si>
  <si>
    <t>C4050</t>
  </si>
  <si>
    <t>Nesia Magenta</t>
  </si>
  <si>
    <t>C4045</t>
  </si>
  <si>
    <t>Nesia Dark Magenta</t>
  </si>
  <si>
    <t>C4040</t>
  </si>
  <si>
    <t>Nesia Burgundy</t>
  </si>
  <si>
    <t>C4035</t>
  </si>
  <si>
    <t>Nesia Banana Punch</t>
  </si>
  <si>
    <t>C4030</t>
  </si>
  <si>
    <t>Honey Blue Eye</t>
  </si>
  <si>
    <t>C4025</t>
  </si>
  <si>
    <t>Florific Sweet Orange</t>
  </si>
  <si>
    <t>N.G. Impatiens</t>
  </si>
  <si>
    <t>T3365</t>
  </si>
  <si>
    <t>Divine White</t>
  </si>
  <si>
    <t>T3360</t>
  </si>
  <si>
    <t>Divine Violet</t>
  </si>
  <si>
    <t>T3355</t>
  </si>
  <si>
    <t>Divine Pink</t>
  </si>
  <si>
    <t>T3350</t>
  </si>
  <si>
    <t>Divine Orange</t>
  </si>
  <si>
    <t>T3345</t>
  </si>
  <si>
    <t>Divine Mix Mystic</t>
  </si>
  <si>
    <t>T3340</t>
  </si>
  <si>
    <t>Divine Mix Islander</t>
  </si>
  <si>
    <t>T3335</t>
  </si>
  <si>
    <t>Divine Mix Hot Cha Cha</t>
  </si>
  <si>
    <t>T3330</t>
  </si>
  <si>
    <t>Divine Mix Fresh</t>
  </si>
  <si>
    <t>T3325</t>
  </si>
  <si>
    <t>Divine Mix</t>
  </si>
  <si>
    <t>T3320</t>
  </si>
  <si>
    <t>Divine Lavender</t>
  </si>
  <si>
    <t>T3315</t>
  </si>
  <si>
    <t>Divine Cherry Red</t>
  </si>
  <si>
    <t>T3310</t>
  </si>
  <si>
    <t>Divine Bronzeleaf Scarlet</t>
  </si>
  <si>
    <t>T3305</t>
  </si>
  <si>
    <t>Divine Blue Pearl</t>
  </si>
  <si>
    <t>T3300</t>
  </si>
  <si>
    <t>R3365</t>
  </si>
  <si>
    <t>R3360</t>
  </si>
  <si>
    <t>R3355</t>
  </si>
  <si>
    <t>R3350</t>
  </si>
  <si>
    <t>R3345</t>
  </si>
  <si>
    <t>R3340</t>
  </si>
  <si>
    <t>R3335</t>
  </si>
  <si>
    <t>R3330</t>
  </si>
  <si>
    <t>R3325</t>
  </si>
  <si>
    <t>R3320</t>
  </si>
  <si>
    <t>R3315</t>
  </si>
  <si>
    <t>R3310</t>
  </si>
  <si>
    <t>R3305</t>
  </si>
  <si>
    <t>R3300</t>
  </si>
  <si>
    <t>O3365S</t>
  </si>
  <si>
    <t>O3365</t>
  </si>
  <si>
    <t>O3360S</t>
  </si>
  <si>
    <t>O3360</t>
  </si>
  <si>
    <t>O3355S</t>
  </si>
  <si>
    <t>O3355</t>
  </si>
  <si>
    <t>O3350S</t>
  </si>
  <si>
    <t>O3350</t>
  </si>
  <si>
    <t>O3345S</t>
  </si>
  <si>
    <t>O3345</t>
  </si>
  <si>
    <t>O3340S</t>
  </si>
  <si>
    <t>O3340</t>
  </si>
  <si>
    <t>O3335S</t>
  </si>
  <si>
    <t>O3335</t>
  </si>
  <si>
    <t>O3330S</t>
  </si>
  <si>
    <t>O3330</t>
  </si>
  <si>
    <t>O3325S</t>
  </si>
  <si>
    <t>O3325</t>
  </si>
  <si>
    <t>O3320S</t>
  </si>
  <si>
    <t>O3320</t>
  </si>
  <si>
    <t>O3315S</t>
  </si>
  <si>
    <t>O3315</t>
  </si>
  <si>
    <t>O3310S</t>
  </si>
  <si>
    <t>O3310</t>
  </si>
  <si>
    <t>O3305S</t>
  </si>
  <si>
    <t>O3305</t>
  </si>
  <si>
    <t>O3300S</t>
  </si>
  <si>
    <t>O3300</t>
  </si>
  <si>
    <t>Strike Salmon</t>
  </si>
  <si>
    <t>C3995</t>
  </si>
  <si>
    <t>Strike Plum</t>
  </si>
  <si>
    <t>C3990</t>
  </si>
  <si>
    <t>Strike Pink</t>
  </si>
  <si>
    <t>C3985</t>
  </si>
  <si>
    <t>Strike Orchid</t>
  </si>
  <si>
    <t>C3980</t>
  </si>
  <si>
    <t>Strike Orange</t>
  </si>
  <si>
    <t>C3975</t>
  </si>
  <si>
    <t>Radiance Harmony Scarlet</t>
  </si>
  <si>
    <t>C3970</t>
  </si>
  <si>
    <t>Radiance Harmony Pink</t>
  </si>
  <si>
    <t>C3965</t>
  </si>
  <si>
    <t>Radiance Harmony Magenta</t>
  </si>
  <si>
    <t>C3960</t>
  </si>
  <si>
    <t>Radiance Harmony Lilac</t>
  </si>
  <si>
    <t>C3955</t>
  </si>
  <si>
    <t>Radiance Harmony Coral</t>
  </si>
  <si>
    <t>C3950</t>
  </si>
  <si>
    <t>H White</t>
  </si>
  <si>
    <t>C3945</t>
  </si>
  <si>
    <t>H Violet</t>
  </si>
  <si>
    <t>C3940</t>
  </si>
  <si>
    <t>H Sweetheart Rose</t>
  </si>
  <si>
    <t>C3935</t>
  </si>
  <si>
    <t>H Spicy Peach</t>
  </si>
  <si>
    <t>C3930</t>
  </si>
  <si>
    <t>H Snow</t>
  </si>
  <si>
    <t>C3925</t>
  </si>
  <si>
    <t>H Salmon Cream</t>
  </si>
  <si>
    <t>C3920</t>
  </si>
  <si>
    <t>H Red Cardinal</t>
  </si>
  <si>
    <t>C3915</t>
  </si>
  <si>
    <t>H Raspberry Cream</t>
  </si>
  <si>
    <t>C3910</t>
  </si>
  <si>
    <t>H Purple Cream</t>
  </si>
  <si>
    <t>C3905</t>
  </si>
  <si>
    <t>H Pink Smile</t>
  </si>
  <si>
    <t>C3900</t>
  </si>
  <si>
    <t>H Pink Cream</t>
  </si>
  <si>
    <t>C3895</t>
  </si>
  <si>
    <t>H Pastel Lavender</t>
  </si>
  <si>
    <t>C3890</t>
  </si>
  <si>
    <t>H Orange Star</t>
  </si>
  <si>
    <t>C3885</t>
  </si>
  <si>
    <t>H Orange Blaze</t>
  </si>
  <si>
    <t>C3880</t>
  </si>
  <si>
    <t>H Orange</t>
  </si>
  <si>
    <t>C3875</t>
  </si>
  <si>
    <t>H Marshmallow Cream</t>
  </si>
  <si>
    <t>C3870</t>
  </si>
  <si>
    <t>H Magenta</t>
  </si>
  <si>
    <t>C3865</t>
  </si>
  <si>
    <t>H Fuchsia Cream</t>
  </si>
  <si>
    <t>C3860</t>
  </si>
  <si>
    <t>H Deep Salmon</t>
  </si>
  <si>
    <t>C3855</t>
  </si>
  <si>
    <t>H Deep Red</t>
  </si>
  <si>
    <t>C3850</t>
  </si>
  <si>
    <t>H Dark Violet</t>
  </si>
  <si>
    <t>C3845</t>
  </si>
  <si>
    <t>H Dark Red</t>
  </si>
  <si>
    <t>C3840</t>
  </si>
  <si>
    <t>H Dark Pink</t>
  </si>
  <si>
    <t>C3835</t>
  </si>
  <si>
    <t>H Dark Orange</t>
  </si>
  <si>
    <t>C3830</t>
  </si>
  <si>
    <t>H Dark Lilac</t>
  </si>
  <si>
    <t>C3825</t>
  </si>
  <si>
    <t>H Dark Lavender</t>
  </si>
  <si>
    <t>C3820</t>
  </si>
  <si>
    <t>H Candy Cream</t>
  </si>
  <si>
    <t>C3815</t>
  </si>
  <si>
    <t>H Boogie</t>
  </si>
  <si>
    <t>C3810</t>
  </si>
  <si>
    <t>H Apricot Cream</t>
  </si>
  <si>
    <t>C3805</t>
  </si>
  <si>
    <t>B3940</t>
  </si>
  <si>
    <t>B3925</t>
  </si>
  <si>
    <t>B3920</t>
  </si>
  <si>
    <t>B3915</t>
  </si>
  <si>
    <t>B3910</t>
  </si>
  <si>
    <t>B3905</t>
  </si>
  <si>
    <t>B3900</t>
  </si>
  <si>
    <t>B3895</t>
  </si>
  <si>
    <t>B3875</t>
  </si>
  <si>
    <t>B3865</t>
  </si>
  <si>
    <t>B3860</t>
  </si>
  <si>
    <t>B3850</t>
  </si>
  <si>
    <t>B3845</t>
  </si>
  <si>
    <t>B3840</t>
  </si>
  <si>
    <t>B3835</t>
  </si>
  <si>
    <t>B3825</t>
  </si>
  <si>
    <t>B3815</t>
  </si>
  <si>
    <t>B3805</t>
  </si>
  <si>
    <t>Mon Amie Blue</t>
  </si>
  <si>
    <t>Myosotis</t>
  </si>
  <si>
    <t>zebrina Rojo</t>
  </si>
  <si>
    <t>Musa</t>
  </si>
  <si>
    <t>C6500</t>
  </si>
  <si>
    <t>ensete Maurelli</t>
  </si>
  <si>
    <t>C6495</t>
  </si>
  <si>
    <t>Basjoo</t>
  </si>
  <si>
    <t>C6490</t>
  </si>
  <si>
    <t>complexa</t>
  </si>
  <si>
    <t>Muehlenbeckia</t>
  </si>
  <si>
    <t>C6475</t>
  </si>
  <si>
    <t>Raspberry Wine</t>
  </si>
  <si>
    <t>Monarda</t>
  </si>
  <si>
    <t>C7515</t>
  </si>
  <si>
    <t>Jacob Cline</t>
  </si>
  <si>
    <t>C7510</t>
  </si>
  <si>
    <t>Blue Stocking</t>
  </si>
  <si>
    <t>Limelight</t>
  </si>
  <si>
    <t>Mirabilis</t>
  </si>
  <si>
    <t>T3210</t>
  </si>
  <si>
    <t>Q3210</t>
  </si>
  <si>
    <t>Mini Corsican</t>
  </si>
  <si>
    <t>Mint</t>
  </si>
  <si>
    <t>T8370</t>
  </si>
  <si>
    <t>R8370</t>
  </si>
  <si>
    <t>Q8370</t>
  </si>
  <si>
    <t>Spearmint</t>
  </si>
  <si>
    <t>Spanish</t>
  </si>
  <si>
    <t>C6840S</t>
  </si>
  <si>
    <t>Peppermint</t>
  </si>
  <si>
    <t>C6835S</t>
  </si>
  <si>
    <t>Orange</t>
  </si>
  <si>
    <t>C6830S</t>
  </si>
  <si>
    <t>Mojito</t>
  </si>
  <si>
    <t>Kentucky Colonel</t>
  </si>
  <si>
    <t>C6820S</t>
  </si>
  <si>
    <t>Ginger</t>
  </si>
  <si>
    <t>C6815S</t>
  </si>
  <si>
    <t>Chocolate</t>
  </si>
  <si>
    <t>C6810S</t>
  </si>
  <si>
    <t>Apple</t>
  </si>
  <si>
    <t>B6850</t>
  </si>
  <si>
    <t>B6845</t>
  </si>
  <si>
    <t>B6840</t>
  </si>
  <si>
    <t>B6835</t>
  </si>
  <si>
    <t>B6830</t>
  </si>
  <si>
    <t>B6825</t>
  </si>
  <si>
    <t>B6820</t>
  </si>
  <si>
    <t>B6815</t>
  </si>
  <si>
    <t>B6810</t>
  </si>
  <si>
    <t>B6805</t>
  </si>
  <si>
    <t>Maximus Mix - P</t>
  </si>
  <si>
    <t>Mimulus</t>
  </si>
  <si>
    <t>Q3200</t>
  </si>
  <si>
    <t>effusum Aureum - P</t>
  </si>
  <si>
    <t>Milium</t>
  </si>
  <si>
    <t>X8610</t>
  </si>
  <si>
    <t>V8610</t>
  </si>
  <si>
    <t>Lemon Balm</t>
  </si>
  <si>
    <t>Melissa</t>
  </si>
  <si>
    <t>Q8360</t>
  </si>
  <si>
    <t>Savannah</t>
  </si>
  <si>
    <t>Melinis</t>
  </si>
  <si>
    <t>X8630</t>
  </si>
  <si>
    <t>V8630</t>
  </si>
  <si>
    <t>Million Gold</t>
  </si>
  <si>
    <t>Melampodium</t>
  </si>
  <si>
    <t>Derby</t>
  </si>
  <si>
    <t>Magic Carpet</t>
  </si>
  <si>
    <t>Mecardonia</t>
  </si>
  <si>
    <t>C3710</t>
  </si>
  <si>
    <t>Sweet</t>
  </si>
  <si>
    <t>Marjoram</t>
  </si>
  <si>
    <t>C6780S</t>
  </si>
  <si>
    <t>B6780</t>
  </si>
  <si>
    <t>Little Hero Yellow - P</t>
  </si>
  <si>
    <t>Marigold - French</t>
  </si>
  <si>
    <t>Little Hero Orange - P</t>
  </si>
  <si>
    <t>T3160</t>
  </si>
  <si>
    <t>Little Hero Mix - P</t>
  </si>
  <si>
    <t>T3155</t>
  </si>
  <si>
    <t>Little Hero Fire - P</t>
  </si>
  <si>
    <t>T3150</t>
  </si>
  <si>
    <t>Janie Primrose Yellow - P</t>
  </si>
  <si>
    <t>T3140</t>
  </si>
  <si>
    <t>Janie Mix - P</t>
  </si>
  <si>
    <t>T3135</t>
  </si>
  <si>
    <t>Janie Harmony - P</t>
  </si>
  <si>
    <t>T3130</t>
  </si>
  <si>
    <t>Janie Flame - P</t>
  </si>
  <si>
    <t>T3125</t>
  </si>
  <si>
    <t>Janie Deep Orange - P</t>
  </si>
  <si>
    <t>T3120</t>
  </si>
  <si>
    <t>Durango Yellow - P</t>
  </si>
  <si>
    <t>T3080</t>
  </si>
  <si>
    <t>Durango Tangerine - P</t>
  </si>
  <si>
    <t>T3075</t>
  </si>
  <si>
    <t>Durango Red - P</t>
  </si>
  <si>
    <t>T3070</t>
  </si>
  <si>
    <t>Durango Mix Outback - P</t>
  </si>
  <si>
    <t>T3065</t>
  </si>
  <si>
    <t>Durango Mix - P</t>
  </si>
  <si>
    <t>T3060</t>
  </si>
  <si>
    <t>Durango Flame - P</t>
  </si>
  <si>
    <t>T3055</t>
  </si>
  <si>
    <t>Durango Bolero - P</t>
  </si>
  <si>
    <t>T3050</t>
  </si>
  <si>
    <t>Durango Bee - P</t>
  </si>
  <si>
    <t>T3045</t>
  </si>
  <si>
    <t>Bonanza Yellow - P</t>
  </si>
  <si>
    <t>T3020</t>
  </si>
  <si>
    <t>Bonanza Orange - P</t>
  </si>
  <si>
    <t>Bonanza Mix - P</t>
  </si>
  <si>
    <t>Bonanza Flame - P</t>
  </si>
  <si>
    <t>T3005</t>
  </si>
  <si>
    <t>Bonanza Bee - P</t>
  </si>
  <si>
    <t>T3000</t>
  </si>
  <si>
    <t>R3160</t>
  </si>
  <si>
    <t>R3155</t>
  </si>
  <si>
    <t>R3150</t>
  </si>
  <si>
    <t>R3140</t>
  </si>
  <si>
    <t>R3135</t>
  </si>
  <si>
    <t>R3130</t>
  </si>
  <si>
    <t>R3125</t>
  </si>
  <si>
    <t>R3120</t>
  </si>
  <si>
    <t>R3080</t>
  </si>
  <si>
    <t>R3075</t>
  </si>
  <si>
    <t>R3070</t>
  </si>
  <si>
    <t>R3065</t>
  </si>
  <si>
    <t>R3060</t>
  </si>
  <si>
    <t>R3055</t>
  </si>
  <si>
    <t>R3050</t>
  </si>
  <si>
    <t>R3045</t>
  </si>
  <si>
    <t>R3020</t>
  </si>
  <si>
    <t>R3005</t>
  </si>
  <si>
    <t>R3000</t>
  </si>
  <si>
    <t>O3160</t>
  </si>
  <si>
    <t>O3155</t>
  </si>
  <si>
    <t>O3150</t>
  </si>
  <si>
    <t>O3140</t>
  </si>
  <si>
    <t>O3135</t>
  </si>
  <si>
    <t>O3130</t>
  </si>
  <si>
    <t>O3125</t>
  </si>
  <si>
    <t>O3120</t>
  </si>
  <si>
    <t>O3080S</t>
  </si>
  <si>
    <t>O3080</t>
  </si>
  <si>
    <t>O3075S</t>
  </si>
  <si>
    <t>O3075</t>
  </si>
  <si>
    <t>O3070S</t>
  </si>
  <si>
    <t>O3070</t>
  </si>
  <si>
    <t>O3065S</t>
  </si>
  <si>
    <t>O3065</t>
  </si>
  <si>
    <t>O3060S</t>
  </si>
  <si>
    <t>O3060</t>
  </si>
  <si>
    <t>O3055S</t>
  </si>
  <si>
    <t>O3055</t>
  </si>
  <si>
    <t>O3050S</t>
  </si>
  <si>
    <t>O3050</t>
  </si>
  <si>
    <t>O3045S</t>
  </si>
  <si>
    <t>O3045</t>
  </si>
  <si>
    <t>O3020</t>
  </si>
  <si>
    <t>O3005</t>
  </si>
  <si>
    <t>O3000</t>
  </si>
  <si>
    <t>Vanilla - P</t>
  </si>
  <si>
    <t>Marigold - African</t>
  </si>
  <si>
    <t>T2965</t>
  </si>
  <si>
    <t>Taishan Yellow - P</t>
  </si>
  <si>
    <t>T2960</t>
  </si>
  <si>
    <t>Taishan Orange - P</t>
  </si>
  <si>
    <t>T2955</t>
  </si>
  <si>
    <t>Taishan Mix - P</t>
  </si>
  <si>
    <t>T2950</t>
  </si>
  <si>
    <t>Inca II Yellow - P</t>
  </si>
  <si>
    <t>T2940</t>
  </si>
  <si>
    <t>Inca II Orange - P</t>
  </si>
  <si>
    <t>T2935</t>
  </si>
  <si>
    <t>Inca II Mix - P</t>
  </si>
  <si>
    <t>T2930</t>
  </si>
  <si>
    <t>Inca II Gold - P</t>
  </si>
  <si>
    <t>T2925</t>
  </si>
  <si>
    <t>First Lady - P</t>
  </si>
  <si>
    <t>T2920</t>
  </si>
  <si>
    <t>Discovery Yellow - P</t>
  </si>
  <si>
    <t>T2915</t>
  </si>
  <si>
    <t>Discovery Orange - P</t>
  </si>
  <si>
    <t>T2910</t>
  </si>
  <si>
    <t>Antigua Yellow - P</t>
  </si>
  <si>
    <t>T2905</t>
  </si>
  <si>
    <t>Antigua Orange - P</t>
  </si>
  <si>
    <t>T2900</t>
  </si>
  <si>
    <t>R2965</t>
  </si>
  <si>
    <t>R2960</t>
  </si>
  <si>
    <t>R2955</t>
  </si>
  <si>
    <t>R2950</t>
  </si>
  <si>
    <t>R2940</t>
  </si>
  <si>
    <t>R2935</t>
  </si>
  <si>
    <t>R2930</t>
  </si>
  <si>
    <t>R2925</t>
  </si>
  <si>
    <t>R2920</t>
  </si>
  <si>
    <t>R2915</t>
  </si>
  <si>
    <t>R2910</t>
  </si>
  <si>
    <t>R2905</t>
  </si>
  <si>
    <t>R2900</t>
  </si>
  <si>
    <t>O2965S</t>
  </si>
  <si>
    <t>O2965</t>
  </si>
  <si>
    <t>O2960</t>
  </si>
  <si>
    <t>O2955</t>
  </si>
  <si>
    <t>O2950</t>
  </si>
  <si>
    <t>O2940S</t>
  </si>
  <si>
    <t>O2940</t>
  </si>
  <si>
    <t>O2935S</t>
  </si>
  <si>
    <t>O2935</t>
  </si>
  <si>
    <t>O2930S</t>
  </si>
  <si>
    <t>O2930</t>
  </si>
  <si>
    <t>O2925</t>
  </si>
  <si>
    <t>O2920</t>
  </si>
  <si>
    <t>O2915</t>
  </si>
  <si>
    <t>O2910</t>
  </si>
  <si>
    <t>O2905</t>
  </si>
  <si>
    <t>O2900</t>
  </si>
  <si>
    <t>Alexander</t>
  </si>
  <si>
    <t>Lysimachia</t>
  </si>
  <si>
    <t>nummularia Goldi</t>
  </si>
  <si>
    <t>C6465</t>
  </si>
  <si>
    <t>B6465</t>
  </si>
  <si>
    <t>coronaria</t>
  </si>
  <si>
    <t>Lychnis</t>
  </si>
  <si>
    <t>X5140</t>
  </si>
  <si>
    <t>V5140</t>
  </si>
  <si>
    <t>Gallery Yellow</t>
  </si>
  <si>
    <t>Lupinus</t>
  </si>
  <si>
    <t>X5060</t>
  </si>
  <si>
    <t>Gallery Red</t>
  </si>
  <si>
    <t>X5040</t>
  </si>
  <si>
    <t>Gallery Pink</t>
  </si>
  <si>
    <t>X5020</t>
  </si>
  <si>
    <t>Gallery Mix</t>
  </si>
  <si>
    <t>X5000</t>
  </si>
  <si>
    <t>Gallery Blue</t>
  </si>
  <si>
    <t>X4980</t>
  </si>
  <si>
    <t>V5060</t>
  </si>
  <si>
    <t>V5040</t>
  </si>
  <si>
    <t>V5020</t>
  </si>
  <si>
    <t>V5000</t>
  </si>
  <si>
    <t>V4980</t>
  </si>
  <si>
    <t>White Stream</t>
  </si>
  <si>
    <t>Lobularia</t>
  </si>
  <si>
    <t>C3635</t>
  </si>
  <si>
    <t>Silver Stream</t>
  </si>
  <si>
    <t>C3630</t>
  </si>
  <si>
    <t>Raspberry Stream</t>
  </si>
  <si>
    <t>C3625</t>
  </si>
  <si>
    <t>Lavender Stream</t>
  </si>
  <si>
    <t>C3620</t>
  </si>
  <si>
    <t>Bicolor Pink Stream</t>
  </si>
  <si>
    <t>C3615</t>
  </si>
  <si>
    <t>Starship Scarlet - P</t>
  </si>
  <si>
    <t>Lobelia</t>
  </si>
  <si>
    <t>X4900</t>
  </si>
  <si>
    <t>Starship Deep Rose - P</t>
  </si>
  <si>
    <t>X4880</t>
  </si>
  <si>
    <t>Fan Scarlet - P</t>
  </si>
  <si>
    <t>X4860</t>
  </si>
  <si>
    <t>Fan Burgundy - P</t>
  </si>
  <si>
    <t>X4840</t>
  </si>
  <si>
    <t>V4900</t>
  </si>
  <si>
    <t>V4880</t>
  </si>
  <si>
    <t>V4860</t>
  </si>
  <si>
    <t>V4840</t>
  </si>
  <si>
    <t>Riviera White - P</t>
  </si>
  <si>
    <t>T2865</t>
  </si>
  <si>
    <t>Riviera Sky Blue - P</t>
  </si>
  <si>
    <t>T2860</t>
  </si>
  <si>
    <t>Riviera Rose - P</t>
  </si>
  <si>
    <t>T2855</t>
  </si>
  <si>
    <t>Riviera Mix - P</t>
  </si>
  <si>
    <t>T2850</t>
  </si>
  <si>
    <t>Riviera Midnight Blue - P</t>
  </si>
  <si>
    <t>T2845</t>
  </si>
  <si>
    <t>Riviera Marine Blue - P</t>
  </si>
  <si>
    <t>T2840</t>
  </si>
  <si>
    <t>Riviera Blue Eye - P</t>
  </si>
  <si>
    <t>T2830</t>
  </si>
  <si>
    <t>Regatta White - P</t>
  </si>
  <si>
    <t>T2825</t>
  </si>
  <si>
    <t>Regatta Sapphire - P</t>
  </si>
  <si>
    <t>T2820</t>
  </si>
  <si>
    <t>Regatta Rose - P</t>
  </si>
  <si>
    <t>T2815</t>
  </si>
  <si>
    <t>Regatta Mix - P</t>
  </si>
  <si>
    <t>T2810</t>
  </si>
  <si>
    <t>Regatta Midnight Blue - P</t>
  </si>
  <si>
    <t>T2805</t>
  </si>
  <si>
    <t>Crystal Palace - P</t>
  </si>
  <si>
    <t>T2800</t>
  </si>
  <si>
    <t>R2865</t>
  </si>
  <si>
    <t>R2860</t>
  </si>
  <si>
    <t>R2855</t>
  </si>
  <si>
    <t>R2850</t>
  </si>
  <si>
    <t>R2845</t>
  </si>
  <si>
    <t>R2840</t>
  </si>
  <si>
    <t>R2830</t>
  </si>
  <si>
    <t>R2825</t>
  </si>
  <si>
    <t>R2820</t>
  </si>
  <si>
    <t>R2815</t>
  </si>
  <si>
    <t>R2810</t>
  </si>
  <si>
    <t>R2805</t>
  </si>
  <si>
    <t>R2800</t>
  </si>
  <si>
    <t>O2865S</t>
  </si>
  <si>
    <t>O2865</t>
  </si>
  <si>
    <t>O2860S</t>
  </si>
  <si>
    <t>O2860</t>
  </si>
  <si>
    <t>O2855S</t>
  </si>
  <si>
    <t>O2855</t>
  </si>
  <si>
    <t>O2850S</t>
  </si>
  <si>
    <t>O2850</t>
  </si>
  <si>
    <t>O2845</t>
  </si>
  <si>
    <t>O2840</t>
  </si>
  <si>
    <t>O2830S</t>
  </si>
  <si>
    <t>O2830</t>
  </si>
  <si>
    <t>O2825S</t>
  </si>
  <si>
    <t>O2825</t>
  </si>
  <si>
    <t>O2820</t>
  </si>
  <si>
    <t>O2815S</t>
  </si>
  <si>
    <t>O2815</t>
  </si>
  <si>
    <t>O2810S</t>
  </si>
  <si>
    <t>O2810</t>
  </si>
  <si>
    <t>O2805S</t>
  </si>
  <si>
    <t>O2805</t>
  </si>
  <si>
    <t>O2800</t>
  </si>
  <si>
    <t>Star Superstar</t>
  </si>
  <si>
    <t>C3585</t>
  </si>
  <si>
    <t>Star Purple</t>
  </si>
  <si>
    <t>C3580</t>
  </si>
  <si>
    <t>Star Deep Blue</t>
  </si>
  <si>
    <t>C3575</t>
  </si>
  <si>
    <t>Star Cobalt</t>
  </si>
  <si>
    <t>C3570</t>
  </si>
  <si>
    <t>Star Blue</t>
  </si>
  <si>
    <t>C3565</t>
  </si>
  <si>
    <t>Hot Water Blue Imp</t>
  </si>
  <si>
    <t>C3560</t>
  </si>
  <si>
    <t>Hot Tiger</t>
  </si>
  <si>
    <t>C3555</t>
  </si>
  <si>
    <t>Hot Snow White</t>
  </si>
  <si>
    <t>C3550</t>
  </si>
  <si>
    <t>Hot Royal Blue</t>
  </si>
  <si>
    <t>C3545</t>
  </si>
  <si>
    <t>Hot Purple</t>
  </si>
  <si>
    <t>C3540</t>
  </si>
  <si>
    <t>Hot Igloo</t>
  </si>
  <si>
    <t>C3535</t>
  </si>
  <si>
    <t>Hot Brilliant Blue</t>
  </si>
  <si>
    <t>C3530</t>
  </si>
  <si>
    <t>Hot Blue</t>
  </si>
  <si>
    <t>C3525</t>
  </si>
  <si>
    <t>Hot Bavaria</t>
  </si>
  <si>
    <t>C3520</t>
  </si>
  <si>
    <t>Anabel White</t>
  </si>
  <si>
    <t>C3515</t>
  </si>
  <si>
    <t>Anabel Superior Blue</t>
  </si>
  <si>
    <t>C3510</t>
  </si>
  <si>
    <t>Anabel Brilliant Blue</t>
  </si>
  <si>
    <t>C3505</t>
  </si>
  <si>
    <t>B3585</t>
  </si>
  <si>
    <t>B3580</t>
  </si>
  <si>
    <t>B3575</t>
  </si>
  <si>
    <t>B3570</t>
  </si>
  <si>
    <t>B3565</t>
  </si>
  <si>
    <t>B3560</t>
  </si>
  <si>
    <t>B3555</t>
  </si>
  <si>
    <t>B3550</t>
  </si>
  <si>
    <t>B3545</t>
  </si>
  <si>
    <t>B3540</t>
  </si>
  <si>
    <t>B3535</t>
  </si>
  <si>
    <t>B3530</t>
  </si>
  <si>
    <t>B3525</t>
  </si>
  <si>
    <t>B3520</t>
  </si>
  <si>
    <t>Mermaid Blue - P</t>
  </si>
  <si>
    <t>Lisianthus</t>
  </si>
  <si>
    <t>T2740</t>
  </si>
  <si>
    <t>Echo Pink - P</t>
  </si>
  <si>
    <t>T2735</t>
  </si>
  <si>
    <t>Echo Champagne - P</t>
  </si>
  <si>
    <t>T2730</t>
  </si>
  <si>
    <t>Echo Blue - P</t>
  </si>
  <si>
    <t>T2725</t>
  </si>
  <si>
    <t>ABC 2 3 Blue Rim - P</t>
  </si>
  <si>
    <t>T2720</t>
  </si>
  <si>
    <t>Q2740</t>
  </si>
  <si>
    <t>Q2735</t>
  </si>
  <si>
    <t>Q2730</t>
  </si>
  <si>
    <t>Q2725</t>
  </si>
  <si>
    <t>Q2720</t>
  </si>
  <si>
    <t>Sapphire</t>
  </si>
  <si>
    <t>Linum</t>
  </si>
  <si>
    <t>X4760</t>
  </si>
  <si>
    <t>V4760</t>
  </si>
  <si>
    <t>suworowii Russian Statice</t>
  </si>
  <si>
    <t>Limonium</t>
  </si>
  <si>
    <t>X4680</t>
  </si>
  <si>
    <t>V4680</t>
  </si>
  <si>
    <t>Floristan Violet</t>
  </si>
  <si>
    <t>Liatris</t>
  </si>
  <si>
    <t>X4600</t>
  </si>
  <si>
    <t>V4600</t>
  </si>
  <si>
    <t>Snow Lady</t>
  </si>
  <si>
    <t>Leucanthemum</t>
  </si>
  <si>
    <t>X4520</t>
  </si>
  <si>
    <t>Silver Princess</t>
  </si>
  <si>
    <t>X4500</t>
  </si>
  <si>
    <t>Crazy Daisy</t>
  </si>
  <si>
    <t>X4480</t>
  </si>
  <si>
    <t>Alaska</t>
  </si>
  <si>
    <t>X4460</t>
  </si>
  <si>
    <t>V4520</t>
  </si>
  <si>
    <t>V4500</t>
  </si>
  <si>
    <t>V4480</t>
  </si>
  <si>
    <t>V4460</t>
  </si>
  <si>
    <t>Snowcap</t>
  </si>
  <si>
    <t>C7475</t>
  </si>
  <si>
    <t>Bridal Bouquet</t>
  </si>
  <si>
    <t>Simpson Elite</t>
  </si>
  <si>
    <t>Lettuce</t>
  </si>
  <si>
    <t>T8355</t>
  </si>
  <si>
    <t>Sandy</t>
  </si>
  <si>
    <t>T8350</t>
  </si>
  <si>
    <t>Red Annapolis</t>
  </si>
  <si>
    <t>T8345</t>
  </si>
  <si>
    <t>Parris Island Cos</t>
  </si>
  <si>
    <t>T8340</t>
  </si>
  <si>
    <t>Ithaca</t>
  </si>
  <si>
    <t>T8335</t>
  </si>
  <si>
    <t>Green Towers</t>
  </si>
  <si>
    <t>Gourmet Blend</t>
  </si>
  <si>
    <t>T8325</t>
  </si>
  <si>
    <t>Buttercrunch</t>
  </si>
  <si>
    <t>T8320</t>
  </si>
  <si>
    <t>R8355</t>
  </si>
  <si>
    <t>R8350</t>
  </si>
  <si>
    <t>R8345</t>
  </si>
  <si>
    <t>R8340</t>
  </si>
  <si>
    <t>R8335</t>
  </si>
  <si>
    <t>R8325</t>
  </si>
  <si>
    <t>R8320</t>
  </si>
  <si>
    <t>O8355</t>
  </si>
  <si>
    <t>O8350</t>
  </si>
  <si>
    <t>O8345</t>
  </si>
  <si>
    <t>O8340</t>
  </si>
  <si>
    <t>O8335S</t>
  </si>
  <si>
    <t>O8335</t>
  </si>
  <si>
    <t>O8330S</t>
  </si>
  <si>
    <t>O8330</t>
  </si>
  <si>
    <t>O8325</t>
  </si>
  <si>
    <t>O8320S</t>
  </si>
  <si>
    <t>O8320</t>
  </si>
  <si>
    <t>Vicenza Blue</t>
  </si>
  <si>
    <t>Lavender</t>
  </si>
  <si>
    <t>T8315</t>
  </si>
  <si>
    <t>Mini Blue</t>
  </si>
  <si>
    <t>T8310</t>
  </si>
  <si>
    <t>Bandera Purple</t>
  </si>
  <si>
    <t>T8305</t>
  </si>
  <si>
    <t>R8315</t>
  </si>
  <si>
    <t>R8310</t>
  </si>
  <si>
    <t>R8305</t>
  </si>
  <si>
    <t>O8315S</t>
  </si>
  <si>
    <t>O8315</t>
  </si>
  <si>
    <t>O8310S</t>
  </si>
  <si>
    <t>O8310</t>
  </si>
  <si>
    <t>Ruffles Sugarberry</t>
  </si>
  <si>
    <t>C6760S</t>
  </si>
  <si>
    <t>Ruffles Boysenberry</t>
  </si>
  <si>
    <t>C6752S</t>
  </si>
  <si>
    <t>Munstead</t>
  </si>
  <si>
    <t>C6750S</t>
  </si>
  <si>
    <t>Kew Red</t>
  </si>
  <si>
    <t>Hidcote Blue (ctg)</t>
  </si>
  <si>
    <t>Goodwin Creek</t>
  </si>
  <si>
    <t>C6730S</t>
  </si>
  <si>
    <t>Blue Dwarf</t>
  </si>
  <si>
    <t>B6750</t>
  </si>
  <si>
    <t>B6735</t>
  </si>
  <si>
    <t>B6730</t>
  </si>
  <si>
    <t>B6725</t>
  </si>
  <si>
    <t>Trailing Lavender</t>
  </si>
  <si>
    <t>Lantana</t>
  </si>
  <si>
    <t>C3385</t>
  </si>
  <si>
    <t>New Gold</t>
  </si>
  <si>
    <t>C3380</t>
  </si>
  <si>
    <t>Irene</t>
  </si>
  <si>
    <t>C3375</t>
  </si>
  <si>
    <t>Evita Yellow</t>
  </si>
  <si>
    <t>C3370</t>
  </si>
  <si>
    <t>Evita Rose</t>
  </si>
  <si>
    <t>C3365</t>
  </si>
  <si>
    <t>Evita Red</t>
  </si>
  <si>
    <t>C3360</t>
  </si>
  <si>
    <t>Evita Pink</t>
  </si>
  <si>
    <t>C3355</t>
  </si>
  <si>
    <t>Evita Orange</t>
  </si>
  <si>
    <t>C3350</t>
  </si>
  <si>
    <t>Evita Lemon</t>
  </si>
  <si>
    <t>C3345</t>
  </si>
  <si>
    <t>Dallas Red</t>
  </si>
  <si>
    <t>C3340</t>
  </si>
  <si>
    <t>Confetti</t>
  </si>
  <si>
    <t>C3335</t>
  </si>
  <si>
    <t>Chapel Hill Yellow</t>
  </si>
  <si>
    <t>C3330</t>
  </si>
  <si>
    <t>Chapel Hill Sunset Orange</t>
  </si>
  <si>
    <t>C3325</t>
  </si>
  <si>
    <t>Chapel Hill Sunny Side Up</t>
  </si>
  <si>
    <t>C3320</t>
  </si>
  <si>
    <t>Chapel Hill Pink Huff</t>
  </si>
  <si>
    <t>C3315</t>
  </si>
  <si>
    <t>Chapel Hill Miss Tara</t>
  </si>
  <si>
    <t>C3310</t>
  </si>
  <si>
    <t>Chapel Hill Gold</t>
  </si>
  <si>
    <t>C3305</t>
  </si>
  <si>
    <t>B3385</t>
  </si>
  <si>
    <t>B3380</t>
  </si>
  <si>
    <t>B3370</t>
  </si>
  <si>
    <t>B3365</t>
  </si>
  <si>
    <t>B3360</t>
  </si>
  <si>
    <t>B3340</t>
  </si>
  <si>
    <t>aureus Pink</t>
  </si>
  <si>
    <t>Lampranthus</t>
  </si>
  <si>
    <t>C3195</t>
  </si>
  <si>
    <t>aureus Orange</t>
  </si>
  <si>
    <t>C3190</t>
  </si>
  <si>
    <t>White Nancy</t>
  </si>
  <si>
    <t>Lamium</t>
  </si>
  <si>
    <t>C6455</t>
  </si>
  <si>
    <t>Orchid Frost</t>
  </si>
  <si>
    <t>C6450</t>
  </si>
  <si>
    <t>Beacon Silver</t>
  </si>
  <si>
    <t>C6445</t>
  </si>
  <si>
    <t>Anne Greenaway</t>
  </si>
  <si>
    <t>Flamenco Mix</t>
  </si>
  <si>
    <t>Kniphofia</t>
  </si>
  <si>
    <t>X4380</t>
  </si>
  <si>
    <t>V4380</t>
  </si>
  <si>
    <t>Toscano</t>
  </si>
  <si>
    <t>Kale</t>
  </si>
  <si>
    <t>Siberian</t>
  </si>
  <si>
    <t>Red Russian</t>
  </si>
  <si>
    <t>T8290</t>
  </si>
  <si>
    <t>Bor Snow</t>
  </si>
  <si>
    <t>T8285</t>
  </si>
  <si>
    <t>Blue Scotch</t>
  </si>
  <si>
    <t>R8290</t>
  </si>
  <si>
    <t>R8285</t>
  </si>
  <si>
    <t>O8300</t>
  </si>
  <si>
    <t>O8295</t>
  </si>
  <si>
    <t>O8290</t>
  </si>
  <si>
    <t>O8285</t>
  </si>
  <si>
    <t>O8280</t>
  </si>
  <si>
    <t>Twister - P</t>
  </si>
  <si>
    <t>Juncus</t>
  </si>
  <si>
    <t>Twisted Dart - P</t>
  </si>
  <si>
    <t>Twisted Arrows - P</t>
  </si>
  <si>
    <t>Javelin - P</t>
  </si>
  <si>
    <t>Blue Dart - P</t>
  </si>
  <si>
    <t>Blue Arrows - P</t>
  </si>
  <si>
    <t>Live Wire - P</t>
  </si>
  <si>
    <t>Isolepis</t>
  </si>
  <si>
    <t>X8370</t>
  </si>
  <si>
    <t>V8370</t>
  </si>
  <si>
    <t>Purple Lady</t>
  </si>
  <si>
    <t>Iresine</t>
  </si>
  <si>
    <t>T2710</t>
  </si>
  <si>
    <t>Q2710</t>
  </si>
  <si>
    <t>Ipomea</t>
  </si>
  <si>
    <t>C6380</t>
  </si>
  <si>
    <t>Marguerite</t>
  </si>
  <si>
    <t>C6375</t>
  </si>
  <si>
    <t>Goldfinger</t>
  </si>
  <si>
    <t>C6370</t>
  </si>
  <si>
    <t>Dwarf Marguerite</t>
  </si>
  <si>
    <t>C6365</t>
  </si>
  <si>
    <t>Bronze</t>
  </si>
  <si>
    <t>C6360</t>
  </si>
  <si>
    <t>Blackie</t>
  </si>
  <si>
    <t>C6355</t>
  </si>
  <si>
    <t>Ace of Spades</t>
  </si>
  <si>
    <t>C6345</t>
  </si>
  <si>
    <t>Victorian Rose</t>
  </si>
  <si>
    <t>Impatiens-Double</t>
  </si>
  <si>
    <t>T2700</t>
  </si>
  <si>
    <t>R2700</t>
  </si>
  <si>
    <t>O2700</t>
  </si>
  <si>
    <t>Xtreme Mix Utopia</t>
  </si>
  <si>
    <t>Impatiens</t>
  </si>
  <si>
    <t>T2660</t>
  </si>
  <si>
    <t>Xtreme Mix Tango</t>
  </si>
  <si>
    <t>Xtreme Mix Hot</t>
  </si>
  <si>
    <t>Xtreme Mix</t>
  </si>
  <si>
    <t>Super Elfin XP White</t>
  </si>
  <si>
    <t>Super Elfin XP Vlt Strbrt</t>
  </si>
  <si>
    <t>Super Elfin XP Violet</t>
  </si>
  <si>
    <t>T2625</t>
  </si>
  <si>
    <t>Super Elfin XP Slm Splash</t>
  </si>
  <si>
    <t>T2620</t>
  </si>
  <si>
    <t>Super Elfin XP Scarlet</t>
  </si>
  <si>
    <t>T2615</t>
  </si>
  <si>
    <t>Super Elfin XP Salmon</t>
  </si>
  <si>
    <t>Super Elfin XP Rose</t>
  </si>
  <si>
    <t>T2605</t>
  </si>
  <si>
    <t>Super Elfin XP Red Strbrt</t>
  </si>
  <si>
    <t>T2600</t>
  </si>
  <si>
    <t>Super Elfin XP Red</t>
  </si>
  <si>
    <t>T2595</t>
  </si>
  <si>
    <t>Super Elfin XP Punch</t>
  </si>
  <si>
    <t>T2590</t>
  </si>
  <si>
    <t>Super Elfin XP Pink</t>
  </si>
  <si>
    <t>T2585</t>
  </si>
  <si>
    <t>Super Elfin XP Mix Hot</t>
  </si>
  <si>
    <t>T2575</t>
  </si>
  <si>
    <t>Super Elfin XP Mix Clear</t>
  </si>
  <si>
    <t>T2570</t>
  </si>
  <si>
    <t>Super Elfin XP Mix</t>
  </si>
  <si>
    <t>T2565</t>
  </si>
  <si>
    <t>Super Elfin XP Coral</t>
  </si>
  <si>
    <t>T2560</t>
  </si>
  <si>
    <t>Super Elfin XP Blue Pearl</t>
  </si>
  <si>
    <t>T2555</t>
  </si>
  <si>
    <t>Super Elfin Ruby</t>
  </si>
  <si>
    <t>T2550</t>
  </si>
  <si>
    <t>Super Elfin Mix Seaside</t>
  </si>
  <si>
    <t>T2545</t>
  </si>
  <si>
    <t>Super Elfin Mix Paradise</t>
  </si>
  <si>
    <t>T2540</t>
  </si>
  <si>
    <t>Super Elfin Mix Cha Cha</t>
  </si>
  <si>
    <t>T2535</t>
  </si>
  <si>
    <t>Super Elfin Lipstick</t>
  </si>
  <si>
    <t>T2530</t>
  </si>
  <si>
    <t>Super Elfin Bright Orange</t>
  </si>
  <si>
    <t>T2525</t>
  </si>
  <si>
    <t>AccentPrm White</t>
  </si>
  <si>
    <t>T2495</t>
  </si>
  <si>
    <t>AccentPrm Violet</t>
  </si>
  <si>
    <t>T2490</t>
  </si>
  <si>
    <t>AccentPrm Salmon</t>
  </si>
  <si>
    <t>T2485</t>
  </si>
  <si>
    <t>AccentPrm Rose</t>
  </si>
  <si>
    <t>T2480</t>
  </si>
  <si>
    <t>AccentPrm Red</t>
  </si>
  <si>
    <t>T2475</t>
  </si>
  <si>
    <t>AccentPrm Pink</t>
  </si>
  <si>
    <t>T2470</t>
  </si>
  <si>
    <t>AccentPrm Mix Peppermint</t>
  </si>
  <si>
    <t>T2465</t>
  </si>
  <si>
    <t>AccentPrm Mix Pastel</t>
  </si>
  <si>
    <t>T2460</t>
  </si>
  <si>
    <t>AccentPrm Mix Mystic</t>
  </si>
  <si>
    <t>T2455</t>
  </si>
  <si>
    <t>AccentPrm Mix</t>
  </si>
  <si>
    <t>T2450</t>
  </si>
  <si>
    <t>AccentPrm Lilac</t>
  </si>
  <si>
    <t>T2445</t>
  </si>
  <si>
    <t>AccentPrm Deep Orange</t>
  </si>
  <si>
    <t>T2440</t>
  </si>
  <si>
    <t>AccentPrm Bright Eye</t>
  </si>
  <si>
    <t>T2435</t>
  </si>
  <si>
    <t>Accent Mix Star</t>
  </si>
  <si>
    <t>T2420</t>
  </si>
  <si>
    <t>Accent Lavender Blue</t>
  </si>
  <si>
    <t>T2415</t>
  </si>
  <si>
    <t>Accent Deep Pink</t>
  </si>
  <si>
    <t>T2410</t>
  </si>
  <si>
    <t>Accent Coral</t>
  </si>
  <si>
    <t>T2405</t>
  </si>
  <si>
    <t>Accent Burgundy</t>
  </si>
  <si>
    <t>T2400</t>
  </si>
  <si>
    <t>R2660</t>
  </si>
  <si>
    <t>R2625</t>
  </si>
  <si>
    <t>R2620</t>
  </si>
  <si>
    <t>R2615</t>
  </si>
  <si>
    <t>R2605</t>
  </si>
  <si>
    <t>R2600</t>
  </si>
  <si>
    <t>R2595</t>
  </si>
  <si>
    <t>R2590</t>
  </si>
  <si>
    <t>R2585</t>
  </si>
  <si>
    <t>R2575</t>
  </si>
  <si>
    <t>R2570</t>
  </si>
  <si>
    <t>R2565</t>
  </si>
  <si>
    <t>R2560</t>
  </si>
  <si>
    <t>R2555</t>
  </si>
  <si>
    <t>R2550</t>
  </si>
  <si>
    <t>R2545</t>
  </si>
  <si>
    <t>R2540</t>
  </si>
  <si>
    <t>R2535</t>
  </si>
  <si>
    <t>R2530</t>
  </si>
  <si>
    <t>R2525</t>
  </si>
  <si>
    <t>R2495</t>
  </si>
  <si>
    <t>R2490</t>
  </si>
  <si>
    <t>R2485</t>
  </si>
  <si>
    <t>R2480</t>
  </si>
  <si>
    <t>R2475</t>
  </si>
  <si>
    <t>R2470</t>
  </si>
  <si>
    <t>R2465</t>
  </si>
  <si>
    <t>R2460</t>
  </si>
  <si>
    <t>R2455</t>
  </si>
  <si>
    <t>R2450</t>
  </si>
  <si>
    <t>R2445</t>
  </si>
  <si>
    <t>R2440</t>
  </si>
  <si>
    <t>R2435</t>
  </si>
  <si>
    <t>R2420</t>
  </si>
  <si>
    <t>R2415</t>
  </si>
  <si>
    <t>R2410</t>
  </si>
  <si>
    <t>R2405</t>
  </si>
  <si>
    <t>R2400</t>
  </si>
  <si>
    <t>O2660S</t>
  </si>
  <si>
    <t>O2660</t>
  </si>
  <si>
    <t>O2655S</t>
  </si>
  <si>
    <t>O2650S</t>
  </si>
  <si>
    <t>O2645S</t>
  </si>
  <si>
    <t>O2635S</t>
  </si>
  <si>
    <t>O2630S</t>
  </si>
  <si>
    <t>O2625S</t>
  </si>
  <si>
    <t>O2625</t>
  </si>
  <si>
    <t>O2620S</t>
  </si>
  <si>
    <t>O2620</t>
  </si>
  <si>
    <t>O2615S</t>
  </si>
  <si>
    <t>O2615</t>
  </si>
  <si>
    <t>O2610S</t>
  </si>
  <si>
    <t>O2605S</t>
  </si>
  <si>
    <t>O2605</t>
  </si>
  <si>
    <t>O2600S</t>
  </si>
  <si>
    <t>O2600</t>
  </si>
  <si>
    <t>O2595S</t>
  </si>
  <si>
    <t>O2595</t>
  </si>
  <si>
    <t>O2590S</t>
  </si>
  <si>
    <t>O2590</t>
  </si>
  <si>
    <t>O2585S</t>
  </si>
  <si>
    <t>O2585</t>
  </si>
  <si>
    <t>O2575S</t>
  </si>
  <si>
    <t>O2575</t>
  </si>
  <si>
    <t>O2570S</t>
  </si>
  <si>
    <t>O2570</t>
  </si>
  <si>
    <t>O2565S</t>
  </si>
  <si>
    <t>O2565</t>
  </si>
  <si>
    <t>O2560S</t>
  </si>
  <si>
    <t>O2560</t>
  </si>
  <si>
    <t>O2555S</t>
  </si>
  <si>
    <t>O2555</t>
  </si>
  <si>
    <t>O2550S</t>
  </si>
  <si>
    <t>O2550</t>
  </si>
  <si>
    <t>O2545S</t>
  </si>
  <si>
    <t>O2545</t>
  </si>
  <si>
    <t>O2540S</t>
  </si>
  <si>
    <t>O2540</t>
  </si>
  <si>
    <t>O2535S</t>
  </si>
  <si>
    <t>O2535</t>
  </si>
  <si>
    <t>O2530S</t>
  </si>
  <si>
    <t>O2530</t>
  </si>
  <si>
    <t>O2525S</t>
  </si>
  <si>
    <t>O2525</t>
  </si>
  <si>
    <t>O2495</t>
  </si>
  <si>
    <t>O2490</t>
  </si>
  <si>
    <t>O2485</t>
  </si>
  <si>
    <t>O2480</t>
  </si>
  <si>
    <t>O2475</t>
  </si>
  <si>
    <t>O2470</t>
  </si>
  <si>
    <t>O2465</t>
  </si>
  <si>
    <t>O2460</t>
  </si>
  <si>
    <t>O2455</t>
  </si>
  <si>
    <t>O2450</t>
  </si>
  <si>
    <t>O2445</t>
  </si>
  <si>
    <t>O2440</t>
  </si>
  <si>
    <t>O2435</t>
  </si>
  <si>
    <t>O2420</t>
  </si>
  <si>
    <t>O2415</t>
  </si>
  <si>
    <t>O2410</t>
  </si>
  <si>
    <t>O2405</t>
  </si>
  <si>
    <t>O2400</t>
  </si>
  <si>
    <t>Tahoe</t>
  </si>
  <si>
    <t>Iberis</t>
  </si>
  <si>
    <t>Alexander's White</t>
  </si>
  <si>
    <t>White Splash Select</t>
  </si>
  <si>
    <t>Hypoestes</t>
  </si>
  <si>
    <t>T2350</t>
  </si>
  <si>
    <t>Splash Select Mix</t>
  </si>
  <si>
    <t>T2345</t>
  </si>
  <si>
    <t>Rose Splash Select</t>
  </si>
  <si>
    <t>T2340</t>
  </si>
  <si>
    <t>Red Splash Select</t>
  </si>
  <si>
    <t>T2335</t>
  </si>
  <si>
    <t>Pink Splash Select</t>
  </si>
  <si>
    <t>T2330</t>
  </si>
  <si>
    <t>R2350</t>
  </si>
  <si>
    <t>R2345</t>
  </si>
  <si>
    <t>R2340</t>
  </si>
  <si>
    <t>R2335</t>
  </si>
  <si>
    <t>R2330</t>
  </si>
  <si>
    <t>O2350</t>
  </si>
  <si>
    <t>O2345S</t>
  </si>
  <si>
    <t>O2345</t>
  </si>
  <si>
    <t>O2340</t>
  </si>
  <si>
    <t>O2335</t>
  </si>
  <si>
    <t>O2330</t>
  </si>
  <si>
    <t>Luna White</t>
  </si>
  <si>
    <t>Hibiscus</t>
  </si>
  <si>
    <t>X4140</t>
  </si>
  <si>
    <t>Luna Rose</t>
  </si>
  <si>
    <t>X4120</t>
  </si>
  <si>
    <t>Luna Red</t>
  </si>
  <si>
    <t>X4100</t>
  </si>
  <si>
    <t>Luna Pink Swirl</t>
  </si>
  <si>
    <t>X4080</t>
  </si>
  <si>
    <t>Luna Mix</t>
  </si>
  <si>
    <t>X4060</t>
  </si>
  <si>
    <t>Honeymoon Red</t>
  </si>
  <si>
    <t>X4040</t>
  </si>
  <si>
    <t>V4140</t>
  </si>
  <si>
    <t>V4120</t>
  </si>
  <si>
    <t>V4100</t>
  </si>
  <si>
    <t>V4080</t>
  </si>
  <si>
    <t>V4060</t>
  </si>
  <si>
    <t>V4040</t>
  </si>
  <si>
    <t>Palace Purple Select</t>
  </si>
  <si>
    <t>Heuchera</t>
  </si>
  <si>
    <t>X3960</t>
  </si>
  <si>
    <t>Blue</t>
  </si>
  <si>
    <t>Heliotrope</t>
  </si>
  <si>
    <t>C3160</t>
  </si>
  <si>
    <t>Summer Sun</t>
  </si>
  <si>
    <t>Heliopsis</t>
  </si>
  <si>
    <t>Silver Mist - P</t>
  </si>
  <si>
    <t>Helichrysum</t>
  </si>
  <si>
    <t>T2320</t>
  </si>
  <si>
    <t>Q2320</t>
  </si>
  <si>
    <t>Silver Star</t>
  </si>
  <si>
    <t>C6335</t>
  </si>
  <si>
    <t>C6330</t>
  </si>
  <si>
    <t>Licorice Variegated</t>
  </si>
  <si>
    <t>C6325</t>
  </si>
  <si>
    <t>Licorice Silver</t>
  </si>
  <si>
    <t>C6320</t>
  </si>
  <si>
    <t>Licorice Petite</t>
  </si>
  <si>
    <t>C6315</t>
  </si>
  <si>
    <t>Licorice Icicles</t>
  </si>
  <si>
    <t>C6310</t>
  </si>
  <si>
    <t>Helianthus</t>
  </si>
  <si>
    <t>T2310</t>
  </si>
  <si>
    <t>Sunny Smile</t>
  </si>
  <si>
    <t>T2305</t>
  </si>
  <si>
    <t>Ballad</t>
  </si>
  <si>
    <t>T2300</t>
  </si>
  <si>
    <t>Q2310</t>
  </si>
  <si>
    <t>Q2305</t>
  </si>
  <si>
    <t>Q2300</t>
  </si>
  <si>
    <t>Dakota Gold - P</t>
  </si>
  <si>
    <t>Helenium</t>
  </si>
  <si>
    <t>X3780</t>
  </si>
  <si>
    <t>V3780</t>
  </si>
  <si>
    <t>Thorndale</t>
  </si>
  <si>
    <t>Hedera</t>
  </si>
  <si>
    <t>C6295</t>
  </si>
  <si>
    <t>Needlepoint</t>
  </si>
  <si>
    <t>C6290</t>
  </si>
  <si>
    <t>Glacier</t>
  </si>
  <si>
    <t>C6285</t>
  </si>
  <si>
    <t>Baltic</t>
  </si>
  <si>
    <t>C6280</t>
  </si>
  <si>
    <t>Aureola</t>
  </si>
  <si>
    <t>Hakonechloa</t>
  </si>
  <si>
    <t>C9070</t>
  </si>
  <si>
    <t>Gypsy Deep Rose - P</t>
  </si>
  <si>
    <t>Gypsophila</t>
  </si>
  <si>
    <t>T2290</t>
  </si>
  <si>
    <t>R2290</t>
  </si>
  <si>
    <t>O2290S</t>
  </si>
  <si>
    <t>O2290</t>
  </si>
  <si>
    <t>Las Vegas Purple</t>
  </si>
  <si>
    <t>Gomphrena</t>
  </si>
  <si>
    <t>T2275</t>
  </si>
  <si>
    <t>Las Vegas Mix</t>
  </si>
  <si>
    <t>T2270</t>
  </si>
  <si>
    <t>Fireworks - P</t>
  </si>
  <si>
    <t>T2255</t>
  </si>
  <si>
    <t>Buddy Purple</t>
  </si>
  <si>
    <t>T2250</t>
  </si>
  <si>
    <t>R2275</t>
  </si>
  <si>
    <t>R2270</t>
  </si>
  <si>
    <t>R2255</t>
  </si>
  <si>
    <t>R2250</t>
  </si>
  <si>
    <t>O2250S</t>
  </si>
  <si>
    <t>O2250</t>
  </si>
  <si>
    <t>Avanti Mix - P</t>
  </si>
  <si>
    <t>Gloxinia</t>
  </si>
  <si>
    <t>T2240</t>
  </si>
  <si>
    <t>Q2240</t>
  </si>
  <si>
    <t>hederacea</t>
  </si>
  <si>
    <t>Glechoma</t>
  </si>
  <si>
    <t>C6265</t>
  </si>
  <si>
    <t>German Ivy</t>
  </si>
  <si>
    <t>C6255</t>
  </si>
  <si>
    <t>Royal SemiDbl Watermelon</t>
  </si>
  <si>
    <t>Gerbera</t>
  </si>
  <si>
    <t>T2225</t>
  </si>
  <si>
    <t>Royal Red</t>
  </si>
  <si>
    <t>T2220</t>
  </si>
  <si>
    <t>Royal Prince Neon Violet</t>
  </si>
  <si>
    <t>T2215</t>
  </si>
  <si>
    <t>Royal Mix Breeders Choice</t>
  </si>
  <si>
    <t>T2210</t>
  </si>
  <si>
    <t>Royal Deep Orange</t>
  </si>
  <si>
    <t>T2205</t>
  </si>
  <si>
    <t>Royal Bicolor Red</t>
  </si>
  <si>
    <t>T2200</t>
  </si>
  <si>
    <t>Revolution Terra Cotta -P</t>
  </si>
  <si>
    <t>T2195</t>
  </si>
  <si>
    <t>Revolution Mix Select - P</t>
  </si>
  <si>
    <t>T2190</t>
  </si>
  <si>
    <t>Revolution Hrvst Bright-P</t>
  </si>
  <si>
    <t>T2185</t>
  </si>
  <si>
    <t>Revolution Bcol Ylw Or -P</t>
  </si>
  <si>
    <t>T2180</t>
  </si>
  <si>
    <t>Revolution Bcol Rose Sh-P</t>
  </si>
  <si>
    <t>T2175</t>
  </si>
  <si>
    <t>Mega Revolutn Mix Selec-P</t>
  </si>
  <si>
    <t>T2170</t>
  </si>
  <si>
    <t>Jaguar Yellow Lt Eye - P</t>
  </si>
  <si>
    <t>T2165</t>
  </si>
  <si>
    <t>Jaguar Tangerine Lt Eye-P</t>
  </si>
  <si>
    <t>T2160</t>
  </si>
  <si>
    <t>Jaguar Scarlet Lt Eye - P</t>
  </si>
  <si>
    <t>T2155</t>
  </si>
  <si>
    <t>Jaguar Rose Pct Lt Eye</t>
  </si>
  <si>
    <t>T2150</t>
  </si>
  <si>
    <t>Jaguar Red Lt Eye</t>
  </si>
  <si>
    <t>T2145</t>
  </si>
  <si>
    <t>Jaguar Pink Lt Eye</t>
  </si>
  <si>
    <t>T2140</t>
  </si>
  <si>
    <t>Jaguar Mix - P</t>
  </si>
  <si>
    <t>T2135</t>
  </si>
  <si>
    <t>Jaguar Lemon Dark Eye - P</t>
  </si>
  <si>
    <t>T2130</t>
  </si>
  <si>
    <t>Jaguar Deep Rose Lt Eye-P</t>
  </si>
  <si>
    <t>T2125</t>
  </si>
  <si>
    <t>Jaguar Deep Orange Lt Eye</t>
  </si>
  <si>
    <t>T2120</t>
  </si>
  <si>
    <t>Festival Mix Grower Sel-P</t>
  </si>
  <si>
    <t>T2115</t>
  </si>
  <si>
    <t>Cartwheel Strwbrry Twst-P</t>
  </si>
  <si>
    <t>T2110</t>
  </si>
  <si>
    <t>Cartwheel Autumn Colors-P</t>
  </si>
  <si>
    <t>T2105</t>
  </si>
  <si>
    <t>Bengal Mix - P</t>
  </si>
  <si>
    <t>T2100</t>
  </si>
  <si>
    <t>Q2225</t>
  </si>
  <si>
    <t>Q2220</t>
  </si>
  <si>
    <t>Q2215</t>
  </si>
  <si>
    <t>Q2210</t>
  </si>
  <si>
    <t>Q2205</t>
  </si>
  <si>
    <t>Q2200</t>
  </si>
  <si>
    <t>Q2195</t>
  </si>
  <si>
    <t>Q2190</t>
  </si>
  <si>
    <t>Q2185</t>
  </si>
  <si>
    <t>Q2180</t>
  </si>
  <si>
    <t>Q2175</t>
  </si>
  <si>
    <t>Q2170</t>
  </si>
  <si>
    <t>Q2165</t>
  </si>
  <si>
    <t>Q2160</t>
  </si>
  <si>
    <t>Q2155</t>
  </si>
  <si>
    <t>Q2150</t>
  </si>
  <si>
    <t>Q2145</t>
  </si>
  <si>
    <t>Q2140</t>
  </si>
  <si>
    <t>Q2135</t>
  </si>
  <si>
    <t>Q2130</t>
  </si>
  <si>
    <t>Q2125</t>
  </si>
  <si>
    <t>Q2120</t>
  </si>
  <si>
    <t>Q2115</t>
  </si>
  <si>
    <t>Q2110</t>
  </si>
  <si>
    <t>Q2105</t>
  </si>
  <si>
    <t>Q2100</t>
  </si>
  <si>
    <t>Summer Purple</t>
  </si>
  <si>
    <t>Geranium-Zonal</t>
  </si>
  <si>
    <t>C3090</t>
  </si>
  <si>
    <t>Summer Orange</t>
  </si>
  <si>
    <t>C3085</t>
  </si>
  <si>
    <t>Summer Hot Pink</t>
  </si>
  <si>
    <t>C3080</t>
  </si>
  <si>
    <t>Summer Dark Red</t>
  </si>
  <si>
    <t>C3075</t>
  </si>
  <si>
    <t>Patriot White</t>
  </si>
  <si>
    <t>C3070</t>
  </si>
  <si>
    <t>Patriot Watermelon</t>
  </si>
  <si>
    <t>C3065</t>
  </si>
  <si>
    <t>Patriot Tickled Pink</t>
  </si>
  <si>
    <t>C3060</t>
  </si>
  <si>
    <t>Patriot Soft Pink</t>
  </si>
  <si>
    <t>C3055</t>
  </si>
  <si>
    <t>Patriot Salmon Frills</t>
  </si>
  <si>
    <t>C3050</t>
  </si>
  <si>
    <t>Patriot Salmon Chic</t>
  </si>
  <si>
    <t>C3045</t>
  </si>
  <si>
    <t>Patriot Salmon</t>
  </si>
  <si>
    <t>C3040</t>
  </si>
  <si>
    <t>Patriot Rose Pink</t>
  </si>
  <si>
    <t>C3035</t>
  </si>
  <si>
    <t>Patriot Red</t>
  </si>
  <si>
    <t>C3030</t>
  </si>
  <si>
    <t>Patriot Papaya</t>
  </si>
  <si>
    <t>C3025</t>
  </si>
  <si>
    <t>Patriot Orange</t>
  </si>
  <si>
    <t>C3020</t>
  </si>
  <si>
    <t>Patriot Lavender Blue</t>
  </si>
  <si>
    <t>C3015</t>
  </si>
  <si>
    <t>Patriot Evening Glow</t>
  </si>
  <si>
    <t>C3010</t>
  </si>
  <si>
    <t>Patriot Cranberry Red</t>
  </si>
  <si>
    <t>C3005</t>
  </si>
  <si>
    <t>Patriot Cherry Rose Imp</t>
  </si>
  <si>
    <t>C3000</t>
  </si>
  <si>
    <t>Patriot Bright Violet</t>
  </si>
  <si>
    <t>C2995</t>
  </si>
  <si>
    <t>Patriot Bright Red</t>
  </si>
  <si>
    <t>C2990</t>
  </si>
  <si>
    <t>Patriot Bright Pink</t>
  </si>
  <si>
    <t>C2985</t>
  </si>
  <si>
    <t>Patriot Berry Parfait</t>
  </si>
  <si>
    <t>C2980</t>
  </si>
  <si>
    <t>Maestro White</t>
  </si>
  <si>
    <t>C2975</t>
  </si>
  <si>
    <t>Maestro Sassy Dark Red</t>
  </si>
  <si>
    <t>C2970</t>
  </si>
  <si>
    <t>Maestro Salmon</t>
  </si>
  <si>
    <t>C2965</t>
  </si>
  <si>
    <t>Maestro Red</t>
  </si>
  <si>
    <t>C2960</t>
  </si>
  <si>
    <t>Maestro Pink Parfait</t>
  </si>
  <si>
    <t>C2955</t>
  </si>
  <si>
    <t>Maestro Neon Violet</t>
  </si>
  <si>
    <t>C2950</t>
  </si>
  <si>
    <t>Maestro Lt Pink Parfait</t>
  </si>
  <si>
    <t>C2945</t>
  </si>
  <si>
    <t>Maestro Deep Red</t>
  </si>
  <si>
    <t>C2940</t>
  </si>
  <si>
    <t>Maestro Coral</t>
  </si>
  <si>
    <t>C2935</t>
  </si>
  <si>
    <t>Maestro Bright Red</t>
  </si>
  <si>
    <t>C2930</t>
  </si>
  <si>
    <t>Candy White Parfait</t>
  </si>
  <si>
    <t>C2925</t>
  </si>
  <si>
    <t>Candy Violet</t>
  </si>
  <si>
    <t>C2920</t>
  </si>
  <si>
    <t>Candy Rose Splash</t>
  </si>
  <si>
    <t>C2915</t>
  </si>
  <si>
    <t>Candy Fantasy Kiss</t>
  </si>
  <si>
    <t>C2910</t>
  </si>
  <si>
    <t>Candy Bright Red Imp</t>
  </si>
  <si>
    <t>C2905</t>
  </si>
  <si>
    <t>New Day Yellow - P</t>
  </si>
  <si>
    <t>Gazania</t>
  </si>
  <si>
    <t>T2060</t>
  </si>
  <si>
    <t>New Day Rose Stripe - P</t>
  </si>
  <si>
    <t>T2055</t>
  </si>
  <si>
    <t>New Day Red Stripe - P</t>
  </si>
  <si>
    <t>T2050</t>
  </si>
  <si>
    <t>New Day Red Shades - P</t>
  </si>
  <si>
    <t>T2045</t>
  </si>
  <si>
    <t>New Day Pink Shades - P</t>
  </si>
  <si>
    <t>T2040</t>
  </si>
  <si>
    <t>New Day Orange Clear - P</t>
  </si>
  <si>
    <t>T2035</t>
  </si>
  <si>
    <t>New Day Mix Tiger - P</t>
  </si>
  <si>
    <t>T2030</t>
  </si>
  <si>
    <t>New Day Mix Sny Side Up-P</t>
  </si>
  <si>
    <t>T2025</t>
  </si>
  <si>
    <t>New Day Mix - P</t>
  </si>
  <si>
    <t>T2020</t>
  </si>
  <si>
    <t>R2060</t>
  </si>
  <si>
    <t>R2055</t>
  </si>
  <si>
    <t>R2050</t>
  </si>
  <si>
    <t>R2045</t>
  </si>
  <si>
    <t>R2040</t>
  </si>
  <si>
    <t>R2035</t>
  </si>
  <si>
    <t>R2030</t>
  </si>
  <si>
    <t>R2025</t>
  </si>
  <si>
    <t>R2020</t>
  </si>
  <si>
    <t>O2060</t>
  </si>
  <si>
    <t>O2055</t>
  </si>
  <si>
    <t>O2050</t>
  </si>
  <si>
    <t>O2045</t>
  </si>
  <si>
    <t>O2040</t>
  </si>
  <si>
    <t>O2035</t>
  </si>
  <si>
    <t>O2030S</t>
  </si>
  <si>
    <t>O2030</t>
  </si>
  <si>
    <t>O2025S</t>
  </si>
  <si>
    <t>O2025</t>
  </si>
  <si>
    <t>O2020S</t>
  </si>
  <si>
    <t>O2020</t>
  </si>
  <si>
    <t>New Magic</t>
  </si>
  <si>
    <t>C2505</t>
  </si>
  <si>
    <t>Christopher Lloyd</t>
  </si>
  <si>
    <t>C2500</t>
  </si>
  <si>
    <t>Sparkle White</t>
  </si>
  <si>
    <t>Gaura</t>
  </si>
  <si>
    <t>X3700</t>
  </si>
  <si>
    <t>V3700</t>
  </si>
  <si>
    <t>Snow Fountain</t>
  </si>
  <si>
    <t>Pink Fountain</t>
  </si>
  <si>
    <t>Passionate Rainbow</t>
  </si>
  <si>
    <t>Passionate Blush</t>
  </si>
  <si>
    <t>odoratum</t>
  </si>
  <si>
    <t>Galium</t>
  </si>
  <si>
    <t>C7300</t>
  </si>
  <si>
    <t>Mesa Yellow</t>
  </si>
  <si>
    <t>Gaillardia</t>
  </si>
  <si>
    <t>X3620</t>
  </si>
  <si>
    <t>Mesa Peach</t>
  </si>
  <si>
    <t>X3600</t>
  </si>
  <si>
    <t>Mesa Bright Bicolor</t>
  </si>
  <si>
    <t>X3580</t>
  </si>
  <si>
    <t>Arizona Sun</t>
  </si>
  <si>
    <t>X3560</t>
  </si>
  <si>
    <t>Arizona Red Shades</t>
  </si>
  <si>
    <t>Arizona Apricot</t>
  </si>
  <si>
    <t>X3520</t>
  </si>
  <si>
    <t>V3620</t>
  </si>
  <si>
    <t>V3600</t>
  </si>
  <si>
    <t>V3580</t>
  </si>
  <si>
    <t>V3560</t>
  </si>
  <si>
    <t>V3520</t>
  </si>
  <si>
    <t>Gallo Yellow</t>
  </si>
  <si>
    <t>Gallo Dark Bicolor</t>
  </si>
  <si>
    <t>Celebration</t>
  </si>
  <si>
    <t>Sunbeam Samba</t>
  </si>
  <si>
    <t>Fuchsia - Mini</t>
  </si>
  <si>
    <t>C2470</t>
  </si>
  <si>
    <t>Sunbeam Rocky</t>
  </si>
  <si>
    <t>C2465</t>
  </si>
  <si>
    <t>Sunbeam Paloma</t>
  </si>
  <si>
    <t>C2460</t>
  </si>
  <si>
    <t>Sunbeam Lambada</t>
  </si>
  <si>
    <t>C2455</t>
  </si>
  <si>
    <t>Sunbeam Hot Rose Dk Purp</t>
  </si>
  <si>
    <t>C2450</t>
  </si>
  <si>
    <t>Sunbeam Hot Pink White</t>
  </si>
  <si>
    <t>C2445</t>
  </si>
  <si>
    <t>Sunbeam Ernie</t>
  </si>
  <si>
    <t>C2440</t>
  </si>
  <si>
    <t>Sunbeam Cherry</t>
  </si>
  <si>
    <t>C2435</t>
  </si>
  <si>
    <t>Velvet Crush</t>
  </si>
  <si>
    <t>Fuchsia</t>
  </si>
  <si>
    <t>C2400</t>
  </si>
  <si>
    <t>Taffeta Bow</t>
  </si>
  <si>
    <t>C2395</t>
  </si>
  <si>
    <t>Swingtime</t>
  </si>
  <si>
    <t>C2390</t>
  </si>
  <si>
    <t>Southgate</t>
  </si>
  <si>
    <t>C2385</t>
  </si>
  <si>
    <t>Seventh Heaven</t>
  </si>
  <si>
    <t>C2380</t>
  </si>
  <si>
    <t>Quasar</t>
  </si>
  <si>
    <t>C2375</t>
  </si>
  <si>
    <t>Pink Marshmallow</t>
  </si>
  <si>
    <t>C2370</t>
  </si>
  <si>
    <t>Orange King</t>
  </si>
  <si>
    <t>C2365</t>
  </si>
  <si>
    <t>Midnight</t>
  </si>
  <si>
    <t>C2360</t>
  </si>
  <si>
    <t>Marinka</t>
  </si>
  <si>
    <t>C2355</t>
  </si>
  <si>
    <t>Heri Mochara</t>
  </si>
  <si>
    <t>C2350</t>
  </si>
  <si>
    <t>Gartenmeister</t>
  </si>
  <si>
    <t>C2345</t>
  </si>
  <si>
    <t>Eruption</t>
  </si>
  <si>
    <t>C2340</t>
  </si>
  <si>
    <t>El Camino</t>
  </si>
  <si>
    <t>C2335</t>
  </si>
  <si>
    <t>Dollar Princess</t>
  </si>
  <si>
    <t>C2330</t>
  </si>
  <si>
    <t>Delta's Sarah</t>
  </si>
  <si>
    <t>C2325</t>
  </si>
  <si>
    <t>Dark Eyes</t>
  </si>
  <si>
    <t>C2320</t>
  </si>
  <si>
    <t>Chili Red</t>
  </si>
  <si>
    <t>C2315</t>
  </si>
  <si>
    <t>Blue Eyes</t>
  </si>
  <si>
    <t>C2310</t>
  </si>
  <si>
    <t>Bella Rosella</t>
  </si>
  <si>
    <t>C2305</t>
  </si>
  <si>
    <t>Peacock White</t>
  </si>
  <si>
    <t>Flowering Kale</t>
  </si>
  <si>
    <t>Peacock Red</t>
  </si>
  <si>
    <t>Nagoya White</t>
  </si>
  <si>
    <t>Nagoya Rose</t>
  </si>
  <si>
    <t>Nagoya Red</t>
  </si>
  <si>
    <t>Nagoya Mix</t>
  </si>
  <si>
    <t>Kamome White</t>
  </si>
  <si>
    <t>Kamome Red</t>
  </si>
  <si>
    <t>Kamome Pink</t>
  </si>
  <si>
    <t>Glamour Red</t>
  </si>
  <si>
    <t>T1925</t>
  </si>
  <si>
    <t>Dinosaur</t>
  </si>
  <si>
    <t>Chidori Red</t>
  </si>
  <si>
    <t>Bor Scarlet</t>
  </si>
  <si>
    <t>T1900</t>
  </si>
  <si>
    <t>R1925</t>
  </si>
  <si>
    <t>R1900</t>
  </si>
  <si>
    <t>O1925</t>
  </si>
  <si>
    <t>O1900</t>
  </si>
  <si>
    <t>Osaka White</t>
  </si>
  <si>
    <t>Flowering Cabbage</t>
  </si>
  <si>
    <t>Osaka Red</t>
  </si>
  <si>
    <t>T1810</t>
  </si>
  <si>
    <t>Osaka Pink</t>
  </si>
  <si>
    <t>T1805</t>
  </si>
  <si>
    <t>Osaka Mix</t>
  </si>
  <si>
    <t>T1800</t>
  </si>
  <si>
    <t>R1810</t>
  </si>
  <si>
    <t>R1805</t>
  </si>
  <si>
    <t>R1800</t>
  </si>
  <si>
    <t>O1815</t>
  </si>
  <si>
    <t>O1810</t>
  </si>
  <si>
    <t>O1805</t>
  </si>
  <si>
    <t>O1800</t>
  </si>
  <si>
    <t>Festina - P</t>
  </si>
  <si>
    <t>Festuca</t>
  </si>
  <si>
    <t>X8290</t>
  </si>
  <si>
    <t>V8290</t>
  </si>
  <si>
    <t>Fennel</t>
  </si>
  <si>
    <t>T8260</t>
  </si>
  <si>
    <t>R8260</t>
  </si>
  <si>
    <t>Q8260</t>
  </si>
  <si>
    <t>Blue Daze</t>
  </si>
  <si>
    <t>Evolvulus</t>
  </si>
  <si>
    <t>C2230</t>
  </si>
  <si>
    <t>B2230</t>
  </si>
  <si>
    <t>Athena Sun</t>
  </si>
  <si>
    <t>Euryops</t>
  </si>
  <si>
    <t>C2200</t>
  </si>
  <si>
    <t>myrsinites</t>
  </si>
  <si>
    <t>Euphorbia</t>
  </si>
  <si>
    <t>Glitz</t>
  </si>
  <si>
    <t>T1790</t>
  </si>
  <si>
    <t>Ascot Rainbow</t>
  </si>
  <si>
    <t>C7250</t>
  </si>
  <si>
    <t>Hip Hop</t>
  </si>
  <si>
    <t>C2175</t>
  </si>
  <si>
    <t>Eupatorium rugosum</t>
  </si>
  <si>
    <t>Silverdrop</t>
  </si>
  <si>
    <t>Eucalyptus</t>
  </si>
  <si>
    <t>T1780</t>
  </si>
  <si>
    <t>Q1780</t>
  </si>
  <si>
    <t>Blue Hobbit</t>
  </si>
  <si>
    <t>Eryngium planum</t>
  </si>
  <si>
    <t>X3260</t>
  </si>
  <si>
    <t>V3260</t>
  </si>
  <si>
    <t>Shikou</t>
  </si>
  <si>
    <t>Eggplant</t>
  </si>
  <si>
    <t>T8250</t>
  </si>
  <si>
    <t>Patio Baby</t>
  </si>
  <si>
    <t>T8245</t>
  </si>
  <si>
    <t>Hansel</t>
  </si>
  <si>
    <t>T8240</t>
  </si>
  <si>
    <t>Classic</t>
  </si>
  <si>
    <t>T8235</t>
  </si>
  <si>
    <t>R8250</t>
  </si>
  <si>
    <t>R8245</t>
  </si>
  <si>
    <t>R8240</t>
  </si>
  <si>
    <t>R8235</t>
  </si>
  <si>
    <t>Q8245</t>
  </si>
  <si>
    <t>O8250S</t>
  </si>
  <si>
    <t>O8250</t>
  </si>
  <si>
    <t>O8245</t>
  </si>
  <si>
    <t>O8240</t>
  </si>
  <si>
    <t>O8235S</t>
  </si>
  <si>
    <t>O8235</t>
  </si>
  <si>
    <t>Ruby Star</t>
  </si>
  <si>
    <t>Echinacea purpurea</t>
  </si>
  <si>
    <t>X3100</t>
  </si>
  <si>
    <t>Prairie Splendor</t>
  </si>
  <si>
    <t>X3080</t>
  </si>
  <si>
    <t>Double Decker (seed)</t>
  </si>
  <si>
    <t>Cheyenne Spirit</t>
  </si>
  <si>
    <t>V3100</t>
  </si>
  <si>
    <t>V3080</t>
  </si>
  <si>
    <t>Silver Dust - P</t>
  </si>
  <si>
    <t>Dusty Miller</t>
  </si>
  <si>
    <t>T1765</t>
  </si>
  <si>
    <t>New Look - P</t>
  </si>
  <si>
    <t>T1760</t>
  </si>
  <si>
    <t>R1765</t>
  </si>
  <si>
    <t>R1760</t>
  </si>
  <si>
    <t>O1765S</t>
  </si>
  <si>
    <t>O1765</t>
  </si>
  <si>
    <t>O1760S</t>
  </si>
  <si>
    <t>O1760</t>
  </si>
  <si>
    <t>erecta aurea Yellow</t>
  </si>
  <si>
    <t>Duranta</t>
  </si>
  <si>
    <t>C6210</t>
  </si>
  <si>
    <t>Gold Edge</t>
  </si>
  <si>
    <t>C6205</t>
  </si>
  <si>
    <t>Indivisa (spikes)</t>
  </si>
  <si>
    <t>Dracaena</t>
  </si>
  <si>
    <t>Musica Pure White</t>
  </si>
  <si>
    <t>Double Impatiens</t>
  </si>
  <si>
    <t>C2145</t>
  </si>
  <si>
    <t>Musica Pink Aroma</t>
  </si>
  <si>
    <t>C2140</t>
  </si>
  <si>
    <t>Musica Pastel Salmon</t>
  </si>
  <si>
    <t>C2135</t>
  </si>
  <si>
    <t>Musica Orange</t>
  </si>
  <si>
    <t>C2130</t>
  </si>
  <si>
    <t>Musica Magenta</t>
  </si>
  <si>
    <t>C2125</t>
  </si>
  <si>
    <t>Musica Fine Purple</t>
  </si>
  <si>
    <t>C2120</t>
  </si>
  <si>
    <t>Musica Elegant Red</t>
  </si>
  <si>
    <t>C2115</t>
  </si>
  <si>
    <t>Musica Bicolor Pink</t>
  </si>
  <si>
    <t>C2110</t>
  </si>
  <si>
    <t>Musica Bicolor Dark Red</t>
  </si>
  <si>
    <t>C2105</t>
  </si>
  <si>
    <t>Leonardo</t>
  </si>
  <si>
    <t>Doronicum orient</t>
  </si>
  <si>
    <t>X2900</t>
  </si>
  <si>
    <t>V2900</t>
  </si>
  <si>
    <t>Fernleaf</t>
  </si>
  <si>
    <t>Dill</t>
  </si>
  <si>
    <t>T8225</t>
  </si>
  <si>
    <t>Bouquet</t>
  </si>
  <si>
    <t>T8220</t>
  </si>
  <si>
    <t>R8225</t>
  </si>
  <si>
    <t>R8220</t>
  </si>
  <si>
    <t>Q8225</t>
  </si>
  <si>
    <t>Q8220</t>
  </si>
  <si>
    <t>Foxy</t>
  </si>
  <si>
    <t>Digitalis</t>
  </si>
  <si>
    <t>X2820</t>
  </si>
  <si>
    <t>Dalmation White - P</t>
  </si>
  <si>
    <t>X2780</t>
  </si>
  <si>
    <t>Dalmation Purple - P</t>
  </si>
  <si>
    <t>X2760</t>
  </si>
  <si>
    <t>Dalmation Peach - P</t>
  </si>
  <si>
    <t>X2740</t>
  </si>
  <si>
    <t>Dalmation Mix - P</t>
  </si>
  <si>
    <t>X2720</t>
  </si>
  <si>
    <t>V2820</t>
  </si>
  <si>
    <t>V2780</t>
  </si>
  <si>
    <t>V2760</t>
  </si>
  <si>
    <t>V2740</t>
  </si>
  <si>
    <t>V2720</t>
  </si>
  <si>
    <t>Silver Falls</t>
  </si>
  <si>
    <t>Dichondra</t>
  </si>
  <si>
    <t>T1740</t>
  </si>
  <si>
    <t>R1740</t>
  </si>
  <si>
    <t>Q1740</t>
  </si>
  <si>
    <t>Little Tango</t>
  </si>
  <si>
    <t>Diascia</t>
  </si>
  <si>
    <t>C2005</t>
  </si>
  <si>
    <t>Little Maiden</t>
  </si>
  <si>
    <t>C2000</t>
  </si>
  <si>
    <t>Little Drifter</t>
  </si>
  <si>
    <t>C1995</t>
  </si>
  <si>
    <t>Little Dreamer</t>
  </si>
  <si>
    <t>C1990</t>
  </si>
  <si>
    <t>Little Dancer</t>
  </si>
  <si>
    <t>C1985</t>
  </si>
  <si>
    <t>Jolt Pink - P</t>
  </si>
  <si>
    <t>Dianthus interspec</t>
  </si>
  <si>
    <t>T1725</t>
  </si>
  <si>
    <t>Jolt Cherry - P</t>
  </si>
  <si>
    <t>T1720</t>
  </si>
  <si>
    <t>R1725</t>
  </si>
  <si>
    <t>R1720</t>
  </si>
  <si>
    <t>O1725S</t>
  </si>
  <si>
    <t>O1725</t>
  </si>
  <si>
    <t>O1720S</t>
  </si>
  <si>
    <t>O1720</t>
  </si>
  <si>
    <t>Firewitch</t>
  </si>
  <si>
    <t>Dianthus gratian</t>
  </si>
  <si>
    <t>C7230</t>
  </si>
  <si>
    <t>Zing Rose</t>
  </si>
  <si>
    <t>Dianthus deltoides</t>
  </si>
  <si>
    <t>Arctic Fire</t>
  </si>
  <si>
    <t>X2580</t>
  </si>
  <si>
    <t>V2580</t>
  </si>
  <si>
    <t>Dynasty Red - P</t>
  </si>
  <si>
    <t>Dianthus barbatus</t>
  </si>
  <si>
    <t>X2480</t>
  </si>
  <si>
    <t>Dynasty Orchid - P</t>
  </si>
  <si>
    <t>X2460</t>
  </si>
  <si>
    <t>Dynasty Mix - P</t>
  </si>
  <si>
    <t>X2440</t>
  </si>
  <si>
    <t>Amazon Rose Magic - P</t>
  </si>
  <si>
    <t>X2420</t>
  </si>
  <si>
    <t>Amazon Neon Duo - P</t>
  </si>
  <si>
    <t>X2400</t>
  </si>
  <si>
    <t>Amazon Neon Cherry - P</t>
  </si>
  <si>
    <t>V2480</t>
  </si>
  <si>
    <t>V2460</t>
  </si>
  <si>
    <t>V2440</t>
  </si>
  <si>
    <t>V2420</t>
  </si>
  <si>
    <t>V2400</t>
  </si>
  <si>
    <t>Wee Willie</t>
  </si>
  <si>
    <t>Dianthus</t>
  </si>
  <si>
    <t>T1705</t>
  </si>
  <si>
    <t>Venti Parfait Crims Eye-P</t>
  </si>
  <si>
    <t>T1700</t>
  </si>
  <si>
    <t>Telstar Mix - P</t>
  </si>
  <si>
    <t>Super Parfait Strwberry-P</t>
  </si>
  <si>
    <t>Super Parfait Rd Pprmnt-P</t>
  </si>
  <si>
    <t>Super Parfait Raspberry-P</t>
  </si>
  <si>
    <t>Ideal Select Whitefire -P</t>
  </si>
  <si>
    <t>T1655</t>
  </si>
  <si>
    <t>Ideal Select White - P</t>
  </si>
  <si>
    <t>Ideal Select Violet - P</t>
  </si>
  <si>
    <t>Ideal Select Salmon - P</t>
  </si>
  <si>
    <t>Ideal Select Rose - P</t>
  </si>
  <si>
    <t>Ideal Select Red - P</t>
  </si>
  <si>
    <t>Ideal Select Raspberry -P</t>
  </si>
  <si>
    <t>Ideal Select Mix - P</t>
  </si>
  <si>
    <t>Diana Mix Picotee - P</t>
  </si>
  <si>
    <t>Diana Mix Lavendina - P</t>
  </si>
  <si>
    <t>Diana Mix - P</t>
  </si>
  <si>
    <t>R1705</t>
  </si>
  <si>
    <t>R1700</t>
  </si>
  <si>
    <t>R1655</t>
  </si>
  <si>
    <t>O1705</t>
  </si>
  <si>
    <t>O1700</t>
  </si>
  <si>
    <t>O1670S</t>
  </si>
  <si>
    <t>O1665S</t>
  </si>
  <si>
    <t>O1660S</t>
  </si>
  <si>
    <t>O1655S</t>
  </si>
  <si>
    <t>O1655</t>
  </si>
  <si>
    <t>O1650S</t>
  </si>
  <si>
    <t>O1645S</t>
  </si>
  <si>
    <t>O1640S</t>
  </si>
  <si>
    <t>O1635S</t>
  </si>
  <si>
    <t>O1630S</t>
  </si>
  <si>
    <t>O1625S</t>
  </si>
  <si>
    <t>O1620S</t>
  </si>
  <si>
    <t>O1610S</t>
  </si>
  <si>
    <t>O1605S</t>
  </si>
  <si>
    <t>O1600S</t>
  </si>
  <si>
    <t>Scent First Sugar Plum</t>
  </si>
  <si>
    <t>C1950</t>
  </si>
  <si>
    <t>Scent First Raspber Surpr</t>
  </si>
  <si>
    <t>C1945</t>
  </si>
  <si>
    <t>Scent First Pink Fizz</t>
  </si>
  <si>
    <t>C1940</t>
  </si>
  <si>
    <t>Scent First Passion</t>
  </si>
  <si>
    <t>C1935</t>
  </si>
  <si>
    <t>Scent First Coral Reef</t>
  </si>
  <si>
    <t>C1930</t>
  </si>
  <si>
    <t>Scent First Coconut Surpr</t>
  </si>
  <si>
    <t>C1925</t>
  </si>
  <si>
    <t>Early Bird Radiance</t>
  </si>
  <si>
    <t>C1920</t>
  </si>
  <si>
    <t>Early Bird Frosty</t>
  </si>
  <si>
    <t>C1915</t>
  </si>
  <si>
    <t>Early Bird Fizzy</t>
  </si>
  <si>
    <t>C1910</t>
  </si>
  <si>
    <t>Early Bird Chili</t>
  </si>
  <si>
    <t>C1905</t>
  </si>
  <si>
    <t>Summer Colors Mix</t>
  </si>
  <si>
    <t>Delphinium</t>
  </si>
  <si>
    <t>X2300</t>
  </si>
  <si>
    <t>Pacific Giant Mx Rnd Tabl</t>
  </si>
  <si>
    <t>X2280</t>
  </si>
  <si>
    <t>Pacific Giant King Arthur</t>
  </si>
  <si>
    <t>X2260</t>
  </si>
  <si>
    <t>Pacific Giant Blk Knight</t>
  </si>
  <si>
    <t>X2240</t>
  </si>
  <si>
    <t>Magic Fnt Wht/Dk Bee</t>
  </si>
  <si>
    <t>X2220</t>
  </si>
  <si>
    <t>Magic Fnt Sky Blue</t>
  </si>
  <si>
    <t>X2200</t>
  </si>
  <si>
    <t>Magic Fnt Mix</t>
  </si>
  <si>
    <t>X2180</t>
  </si>
  <si>
    <t>Magic Fnt Dk Blue/Dk Bee</t>
  </si>
  <si>
    <t>X2160</t>
  </si>
  <si>
    <t>Magic Fnt Cherry Blossom</t>
  </si>
  <si>
    <t>X2140</t>
  </si>
  <si>
    <t>Guardian Blue</t>
  </si>
  <si>
    <t>Blue Butterfly</t>
  </si>
  <si>
    <t>X2100</t>
  </si>
  <si>
    <t>V2300</t>
  </si>
  <si>
    <t>V2280</t>
  </si>
  <si>
    <t>V2260</t>
  </si>
  <si>
    <t>V2240</t>
  </si>
  <si>
    <t>V2220</t>
  </si>
  <si>
    <t>V2200</t>
  </si>
  <si>
    <t>V2180</t>
  </si>
  <si>
    <t>V2160</t>
  </si>
  <si>
    <t>V2140</t>
  </si>
  <si>
    <t>V2100</t>
  </si>
  <si>
    <t>cooperi</t>
  </si>
  <si>
    <t>Delosperma</t>
  </si>
  <si>
    <t>C7215</t>
  </si>
  <si>
    <t>aberdeenense Hot Pink</t>
  </si>
  <si>
    <t>Figaro Mix - P</t>
  </si>
  <si>
    <t>Dahlia</t>
  </si>
  <si>
    <t>T1500</t>
  </si>
  <si>
    <t>R1500</t>
  </si>
  <si>
    <t>O1500S</t>
  </si>
  <si>
    <t>O1500</t>
  </si>
  <si>
    <t>Dahlinova California</t>
  </si>
  <si>
    <t>C1705</t>
  </si>
  <si>
    <t>Golden Fleece</t>
  </si>
  <si>
    <t>Dahlberg Daisy</t>
  </si>
  <si>
    <t>T1490</t>
  </si>
  <si>
    <t>R1490</t>
  </si>
  <si>
    <t>O1490</t>
  </si>
  <si>
    <t>Tall</t>
  </si>
  <si>
    <t>Curry</t>
  </si>
  <si>
    <t>C6710S</t>
  </si>
  <si>
    <t>B6710</t>
  </si>
  <si>
    <t>Sriracha Violet</t>
  </si>
  <si>
    <t>Cuphea</t>
  </si>
  <si>
    <t>T1480</t>
  </si>
  <si>
    <t>Sriracha Rose</t>
  </si>
  <si>
    <t>T1475</t>
  </si>
  <si>
    <t>Sriracha Pink</t>
  </si>
  <si>
    <t>T1470</t>
  </si>
  <si>
    <t>Q1480</t>
  </si>
  <si>
    <t>Q1475</t>
  </si>
  <si>
    <t>Q1470</t>
  </si>
  <si>
    <t>Vienco Red</t>
  </si>
  <si>
    <t>C1645</t>
  </si>
  <si>
    <t>Vienco Lavender</t>
  </si>
  <si>
    <t>C1640</t>
  </si>
  <si>
    <t>Purple Mexican Heather</t>
  </si>
  <si>
    <t>C1635</t>
  </si>
  <si>
    <t>B1635</t>
  </si>
  <si>
    <t>Large Red</t>
  </si>
  <si>
    <t>Crassula</t>
  </si>
  <si>
    <t>C6170</t>
  </si>
  <si>
    <t>Campfire</t>
  </si>
  <si>
    <t>C6165</t>
  </si>
  <si>
    <t>Sonata White</t>
  </si>
  <si>
    <t>Cosmos</t>
  </si>
  <si>
    <t>T1460</t>
  </si>
  <si>
    <t>Sonata Pink</t>
  </si>
  <si>
    <t>T1455</t>
  </si>
  <si>
    <t>Sonata Mix</t>
  </si>
  <si>
    <t>T1450</t>
  </si>
  <si>
    <t>Sonata Carmine</t>
  </si>
  <si>
    <t>T1445</t>
  </si>
  <si>
    <t>Sensation Mix</t>
  </si>
  <si>
    <t>T1440</t>
  </si>
  <si>
    <t>Cosmic Mix</t>
  </si>
  <si>
    <t>T1435</t>
  </si>
  <si>
    <t>Casanova Mix</t>
  </si>
  <si>
    <t>T1430</t>
  </si>
  <si>
    <t>R1460</t>
  </si>
  <si>
    <t>R1455</t>
  </si>
  <si>
    <t>R1450</t>
  </si>
  <si>
    <t>R1445</t>
  </si>
  <si>
    <t>R1440</t>
  </si>
  <si>
    <t>R1435</t>
  </si>
  <si>
    <t>R1430</t>
  </si>
  <si>
    <t>selloana White</t>
  </si>
  <si>
    <t>Cortaderia</t>
  </si>
  <si>
    <t>X8210</t>
  </si>
  <si>
    <t>V8210</t>
  </si>
  <si>
    <t>Zagreb</t>
  </si>
  <si>
    <t>Coreopsis vertic</t>
  </si>
  <si>
    <t>C7195</t>
  </si>
  <si>
    <t>Moonbeam</t>
  </si>
  <si>
    <t>C7190</t>
  </si>
  <si>
    <t>Sun Up</t>
  </si>
  <si>
    <t>Coreopsis</t>
  </si>
  <si>
    <t>X1930</t>
  </si>
  <si>
    <t>Rising Sun</t>
  </si>
  <si>
    <t>X1910</t>
  </si>
  <si>
    <t>Early Sunrise</t>
  </si>
  <si>
    <t>X1890</t>
  </si>
  <si>
    <t>V1930</t>
  </si>
  <si>
    <t>V1910</t>
  </si>
  <si>
    <t>V1890</t>
  </si>
  <si>
    <t>Solanna Golden Sphere</t>
  </si>
  <si>
    <t>C7180</t>
  </si>
  <si>
    <t>Solanna Glow</t>
  </si>
  <si>
    <t>Prairie White</t>
  </si>
  <si>
    <t>C7170</t>
  </si>
  <si>
    <t>Highland Burgundy</t>
  </si>
  <si>
    <t>Highland Blast</t>
  </si>
  <si>
    <t>C7145</t>
  </si>
  <si>
    <t>Vates</t>
  </si>
  <si>
    <t>Collards</t>
  </si>
  <si>
    <t>O8210S</t>
  </si>
  <si>
    <t>O8210</t>
  </si>
  <si>
    <t>Solar Sunrise</t>
  </si>
  <si>
    <t>Coleus-Vegetative</t>
  </si>
  <si>
    <t>C1600</t>
  </si>
  <si>
    <t>Wizard Velvet</t>
  </si>
  <si>
    <t>Coleus</t>
  </si>
  <si>
    <t>T1420</t>
  </si>
  <si>
    <t>Wizard Scarlet</t>
  </si>
  <si>
    <t>T1415</t>
  </si>
  <si>
    <t>Wizard Pineapple</t>
  </si>
  <si>
    <t>T1410</t>
  </si>
  <si>
    <t>Wizard Mosaic</t>
  </si>
  <si>
    <t>T1405</t>
  </si>
  <si>
    <t>Wizard Mix Select</t>
  </si>
  <si>
    <t>T1400</t>
  </si>
  <si>
    <t>Wizard Golden</t>
  </si>
  <si>
    <t>T1395</t>
  </si>
  <si>
    <t>Wizard Coral Sunrise</t>
  </si>
  <si>
    <t>T1390</t>
  </si>
  <si>
    <t>Mighty Mosaic - P</t>
  </si>
  <si>
    <t>T1385</t>
  </si>
  <si>
    <t>Kong Scarlet - P</t>
  </si>
  <si>
    <t>T1380</t>
  </si>
  <si>
    <t>Kong Salmon Pink - P</t>
  </si>
  <si>
    <t>T1375</t>
  </si>
  <si>
    <t>Kong Rose - P</t>
  </si>
  <si>
    <t>T1370</t>
  </si>
  <si>
    <t>Kong Red - P</t>
  </si>
  <si>
    <t>T1365</t>
  </si>
  <si>
    <t>Kong Mosaic - P</t>
  </si>
  <si>
    <t>T1360</t>
  </si>
  <si>
    <t>Kong Mix Empire - P</t>
  </si>
  <si>
    <t>T1355</t>
  </si>
  <si>
    <t>Kong Lime Sprite - P</t>
  </si>
  <si>
    <t>T1350</t>
  </si>
  <si>
    <t>Kong Jr. Scarlet - P</t>
  </si>
  <si>
    <t>T1345</t>
  </si>
  <si>
    <t>Kong Jr. Rose - P</t>
  </si>
  <si>
    <t>T1340</t>
  </si>
  <si>
    <t>Kong Jr. Lime Vein - P</t>
  </si>
  <si>
    <t>T1335</t>
  </si>
  <si>
    <t>Kong Jr. Green Halo - P</t>
  </si>
  <si>
    <t>T1330</t>
  </si>
  <si>
    <t>Fuseable Under the Sun -P</t>
  </si>
  <si>
    <t>T1325</t>
  </si>
  <si>
    <t>Fuseable Chocolte Symph-P</t>
  </si>
  <si>
    <t>T1320</t>
  </si>
  <si>
    <t>Festive Dance</t>
  </si>
  <si>
    <t>T1315</t>
  </si>
  <si>
    <t>Chocolate Mint - P</t>
  </si>
  <si>
    <t>T1310</t>
  </si>
  <si>
    <t>Chocolate Covrd Cherry -P</t>
  </si>
  <si>
    <t>T1305</t>
  </si>
  <si>
    <t>R1420</t>
  </si>
  <si>
    <t>R1415</t>
  </si>
  <si>
    <t>R1410</t>
  </si>
  <si>
    <t>R1405</t>
  </si>
  <si>
    <t>R1400</t>
  </si>
  <si>
    <t>R1395</t>
  </si>
  <si>
    <t>R1390</t>
  </si>
  <si>
    <t>R1385</t>
  </si>
  <si>
    <t>R1380</t>
  </si>
  <si>
    <t>R1375</t>
  </si>
  <si>
    <t>R1370</t>
  </si>
  <si>
    <t>R1365</t>
  </si>
  <si>
    <t>R1360</t>
  </si>
  <si>
    <t>R1355</t>
  </si>
  <si>
    <t>R1350</t>
  </si>
  <si>
    <t>R1345</t>
  </si>
  <si>
    <t>R1340</t>
  </si>
  <si>
    <t>R1335</t>
  </si>
  <si>
    <t>R1330</t>
  </si>
  <si>
    <t>R1315</t>
  </si>
  <si>
    <t>R1310</t>
  </si>
  <si>
    <t>R1305</t>
  </si>
  <si>
    <t>Q1385</t>
  </si>
  <si>
    <t>Q1380</t>
  </si>
  <si>
    <t>Q1375</t>
  </si>
  <si>
    <t>Q1370</t>
  </si>
  <si>
    <t>Q1365</t>
  </si>
  <si>
    <t>Q1360</t>
  </si>
  <si>
    <t>Q1355</t>
  </si>
  <si>
    <t>Q1350</t>
  </si>
  <si>
    <t>Q1345</t>
  </si>
  <si>
    <t>Q1340</t>
  </si>
  <si>
    <t>Q1335</t>
  </si>
  <si>
    <t>Q1330</t>
  </si>
  <si>
    <t>Q1325</t>
  </si>
  <si>
    <t>Q1320</t>
  </si>
  <si>
    <t>Q1310</t>
  </si>
  <si>
    <t>Q1305</t>
  </si>
  <si>
    <t>O1420S</t>
  </si>
  <si>
    <t>O1420</t>
  </si>
  <si>
    <t>O1415S</t>
  </si>
  <si>
    <t>O1415</t>
  </si>
  <si>
    <t>O1410S</t>
  </si>
  <si>
    <t>O1410</t>
  </si>
  <si>
    <t>O1405S</t>
  </si>
  <si>
    <t>O1405</t>
  </si>
  <si>
    <t>O1400S</t>
  </si>
  <si>
    <t>O1400</t>
  </si>
  <si>
    <t>O1395S</t>
  </si>
  <si>
    <t>O1395</t>
  </si>
  <si>
    <t>O1390S</t>
  </si>
  <si>
    <t>O1390</t>
  </si>
  <si>
    <t>O1315S</t>
  </si>
  <si>
    <t>O1315</t>
  </si>
  <si>
    <t>Sparkler Rose - G</t>
  </si>
  <si>
    <t>Cleome</t>
  </si>
  <si>
    <t>T1220</t>
  </si>
  <si>
    <t>Sparkler Mix - G</t>
  </si>
  <si>
    <t>T1215</t>
  </si>
  <si>
    <t>Sparkler Lavender - G</t>
  </si>
  <si>
    <t>T1210</t>
  </si>
  <si>
    <t>R1220</t>
  </si>
  <si>
    <t>R1215</t>
  </si>
  <si>
    <t>R1210</t>
  </si>
  <si>
    <t>Clio Magenta</t>
  </si>
  <si>
    <t>C1360</t>
  </si>
  <si>
    <t>Radar Love</t>
  </si>
  <si>
    <t>Clematis</t>
  </si>
  <si>
    <t>X1810</t>
  </si>
  <si>
    <t>V1810</t>
  </si>
  <si>
    <t>Santo</t>
  </si>
  <si>
    <t>Cilantro</t>
  </si>
  <si>
    <t>T8200</t>
  </si>
  <si>
    <t>R8200</t>
  </si>
  <si>
    <t>Q8200</t>
  </si>
  <si>
    <t>Green Edge</t>
  </si>
  <si>
    <t>Chlorophytum</t>
  </si>
  <si>
    <t>C6065</t>
  </si>
  <si>
    <t>Chives</t>
  </si>
  <si>
    <t>T8190</t>
  </si>
  <si>
    <t>Garlic</t>
  </si>
  <si>
    <t>T8185</t>
  </si>
  <si>
    <t>Chinese Broadleaf</t>
  </si>
  <si>
    <t>R8190</t>
  </si>
  <si>
    <t>R8185</t>
  </si>
  <si>
    <t>Q8190</t>
  </si>
  <si>
    <t>Q8185</t>
  </si>
  <si>
    <t>German</t>
  </si>
  <si>
    <t>Chamomile</t>
  </si>
  <si>
    <t>T8170</t>
  </si>
  <si>
    <t>R8170</t>
  </si>
  <si>
    <t>Q8170</t>
  </si>
  <si>
    <t>plumbaginoides</t>
  </si>
  <si>
    <t>Ceratostigma</t>
  </si>
  <si>
    <t>C7130</t>
  </si>
  <si>
    <t>tomentosum</t>
  </si>
  <si>
    <t>Cerastium</t>
  </si>
  <si>
    <t>X1730</t>
  </si>
  <si>
    <t>V1730</t>
  </si>
  <si>
    <t>Rosy Red</t>
  </si>
  <si>
    <t>Centranthus</t>
  </si>
  <si>
    <t>X1650</t>
  </si>
  <si>
    <t>V1650</t>
  </si>
  <si>
    <t>Tornado Red</t>
  </si>
  <si>
    <t>Celosia</t>
  </si>
  <si>
    <t>T1195</t>
  </si>
  <si>
    <t>Smart Look Red</t>
  </si>
  <si>
    <t>T1185</t>
  </si>
  <si>
    <t>New Look</t>
  </si>
  <si>
    <t>T1180</t>
  </si>
  <si>
    <t>Kimono Yellow</t>
  </si>
  <si>
    <t>T1175</t>
  </si>
  <si>
    <t>Kimono Salmon Pink</t>
  </si>
  <si>
    <t>T1170</t>
  </si>
  <si>
    <t>Kimono Red</t>
  </si>
  <si>
    <t>T1165</t>
  </si>
  <si>
    <t>Kimono Mix</t>
  </si>
  <si>
    <t>T1160</t>
  </si>
  <si>
    <t>Fresh Look Yellow</t>
  </si>
  <si>
    <t>T1155</t>
  </si>
  <si>
    <t>Fresh Look Red</t>
  </si>
  <si>
    <t>T1150</t>
  </si>
  <si>
    <t>Fresh Look Orange</t>
  </si>
  <si>
    <t>T1145</t>
  </si>
  <si>
    <t>Fresh Look Mix</t>
  </si>
  <si>
    <t>T1140</t>
  </si>
  <si>
    <t>Fashion Look Mix</t>
  </si>
  <si>
    <t>T1130</t>
  </si>
  <si>
    <t>Dragon's Breath</t>
  </si>
  <si>
    <t>T1125</t>
  </si>
  <si>
    <t>Century Mix</t>
  </si>
  <si>
    <t>T1120</t>
  </si>
  <si>
    <t>Arrabona Red</t>
  </si>
  <si>
    <t>Armor Mix - P</t>
  </si>
  <si>
    <t>T1110</t>
  </si>
  <si>
    <t>R1195</t>
  </si>
  <si>
    <t>R1185</t>
  </si>
  <si>
    <t>R1180</t>
  </si>
  <si>
    <t>R1175</t>
  </si>
  <si>
    <t>R1170</t>
  </si>
  <si>
    <t>R1165</t>
  </si>
  <si>
    <t>R1160</t>
  </si>
  <si>
    <t>R1155</t>
  </si>
  <si>
    <t>R1150</t>
  </si>
  <si>
    <t>R1145</t>
  </si>
  <si>
    <t>R1140</t>
  </si>
  <si>
    <t>R1130</t>
  </si>
  <si>
    <t>R1125</t>
  </si>
  <si>
    <t>R1120</t>
  </si>
  <si>
    <t>R1110</t>
  </si>
  <si>
    <t>Q1125</t>
  </si>
  <si>
    <t>O1195</t>
  </si>
  <si>
    <t>O1185S</t>
  </si>
  <si>
    <t>O1185</t>
  </si>
  <si>
    <t>O1180</t>
  </si>
  <si>
    <t>O1175S</t>
  </si>
  <si>
    <t>O1175</t>
  </si>
  <si>
    <t>O1170S</t>
  </si>
  <si>
    <t>O1170</t>
  </si>
  <si>
    <t>O1165S</t>
  </si>
  <si>
    <t>O1165</t>
  </si>
  <si>
    <t>O1160S</t>
  </si>
  <si>
    <t>O1160</t>
  </si>
  <si>
    <t>O1155S</t>
  </si>
  <si>
    <t>O1155</t>
  </si>
  <si>
    <t>O1150S</t>
  </si>
  <si>
    <t>O1150</t>
  </si>
  <si>
    <t>O1145S</t>
  </si>
  <si>
    <t>O1145</t>
  </si>
  <si>
    <t>O1140S</t>
  </si>
  <si>
    <t>O1140</t>
  </si>
  <si>
    <t>O1130</t>
  </si>
  <si>
    <t>O1120S</t>
  </si>
  <si>
    <t>O1120</t>
  </si>
  <si>
    <t>O1115S</t>
  </si>
  <si>
    <t>O1115</t>
  </si>
  <si>
    <t>O1110S</t>
  </si>
  <si>
    <t>O1110</t>
  </si>
  <si>
    <t>Giant Pascal</t>
  </si>
  <si>
    <t>Celery</t>
  </si>
  <si>
    <t>O8160S</t>
  </si>
  <si>
    <t>O8160</t>
  </si>
  <si>
    <t>Snow Crown</t>
  </si>
  <si>
    <t>Cauliflower</t>
  </si>
  <si>
    <t>T8140</t>
  </si>
  <si>
    <t>R8140</t>
  </si>
  <si>
    <t>O8140S</t>
  </si>
  <si>
    <t>O8140</t>
  </si>
  <si>
    <t>Longwood Blue</t>
  </si>
  <si>
    <t>Caryopteris</t>
  </si>
  <si>
    <t>Grenadin Mix</t>
  </si>
  <si>
    <t>Carnation</t>
  </si>
  <si>
    <t>X1570</t>
  </si>
  <si>
    <t>Grenadin King of the Blk</t>
  </si>
  <si>
    <t>X1550</t>
  </si>
  <si>
    <t>V1570</t>
  </si>
  <si>
    <t>V1550</t>
  </si>
  <si>
    <t>Red Rooster - P</t>
  </si>
  <si>
    <t>Carex</t>
  </si>
  <si>
    <t>X8130</t>
  </si>
  <si>
    <t>Bronco - P</t>
  </si>
  <si>
    <t>X8110</t>
  </si>
  <si>
    <t>Amazon Mist - G</t>
  </si>
  <si>
    <t>X8090</t>
  </si>
  <si>
    <t>V8130</t>
  </si>
  <si>
    <t>V8110</t>
  </si>
  <si>
    <t>V8090</t>
  </si>
  <si>
    <t>South Pacific Scarlet</t>
  </si>
  <si>
    <t>Canna</t>
  </si>
  <si>
    <t>Q1040</t>
  </si>
  <si>
    <t>Cannova Yellow</t>
  </si>
  <si>
    <t>Q1035</t>
  </si>
  <si>
    <t>Cannova Rose</t>
  </si>
  <si>
    <t>Q1030</t>
  </si>
  <si>
    <t>Cannova Red Shades</t>
  </si>
  <si>
    <t>Q1025</t>
  </si>
  <si>
    <t>Cannova Bronze Lf Scarlet</t>
  </si>
  <si>
    <t>Q1020</t>
  </si>
  <si>
    <t>Champion Pink - P</t>
  </si>
  <si>
    <t>Campanula medium</t>
  </si>
  <si>
    <t>X1390</t>
  </si>
  <si>
    <t>Champion Blue Impr - P</t>
  </si>
  <si>
    <t>X1370</t>
  </si>
  <si>
    <t>V1390</t>
  </si>
  <si>
    <t>V1370</t>
  </si>
  <si>
    <t>Rapido White</t>
  </si>
  <si>
    <t>Campanula carpat</t>
  </si>
  <si>
    <t>X1290</t>
  </si>
  <si>
    <t>Rapido Blue</t>
  </si>
  <si>
    <t>X1270</t>
  </si>
  <si>
    <t>V1290</t>
  </si>
  <si>
    <t>V1270</t>
  </si>
  <si>
    <t>Kabloom Yellow - P</t>
  </si>
  <si>
    <t>Calibrachoa</t>
  </si>
  <si>
    <t>T1010</t>
  </si>
  <si>
    <t>Kabloom White - P</t>
  </si>
  <si>
    <t>Kabloom Deep Pink - P</t>
  </si>
  <si>
    <t>Kabloom Deep Blue - P</t>
  </si>
  <si>
    <t>Crave Sunset - P</t>
  </si>
  <si>
    <t>R1010</t>
  </si>
  <si>
    <t>Noa Yellow</t>
  </si>
  <si>
    <t>C1335</t>
  </si>
  <si>
    <t>Noa Violet</t>
  </si>
  <si>
    <t>C1330</t>
  </si>
  <si>
    <t>Noa Ultra Purple</t>
  </si>
  <si>
    <t>C1325</t>
  </si>
  <si>
    <t>Noa Ultimate Pink</t>
  </si>
  <si>
    <t>C1320</t>
  </si>
  <si>
    <t>Noa Sunset</t>
  </si>
  <si>
    <t>C1315</t>
  </si>
  <si>
    <t>Noa Snow</t>
  </si>
  <si>
    <t>C1310</t>
  </si>
  <si>
    <t>Noa Red Wine</t>
  </si>
  <si>
    <t>C1305</t>
  </si>
  <si>
    <t>Noa Red Improved</t>
  </si>
  <si>
    <t>C1300</t>
  </si>
  <si>
    <t>Noa Peach</t>
  </si>
  <si>
    <t>C1295</t>
  </si>
  <si>
    <t>Noa Papaya</t>
  </si>
  <si>
    <t>C1290</t>
  </si>
  <si>
    <t>Noa Mega Violet</t>
  </si>
  <si>
    <t>C1285</t>
  </si>
  <si>
    <t>Noa Mega Pink</t>
  </si>
  <si>
    <t>C1280</t>
  </si>
  <si>
    <t>Noa Mega Magenta</t>
  </si>
  <si>
    <t>C1275</t>
  </si>
  <si>
    <t>Noa Deep Purple</t>
  </si>
  <si>
    <t>C1270</t>
  </si>
  <si>
    <t>Noa Dark Red</t>
  </si>
  <si>
    <t>C1265</t>
  </si>
  <si>
    <t>Noa Dark Purple Imp</t>
  </si>
  <si>
    <t>C1260</t>
  </si>
  <si>
    <t>Noa Dark Pink Carnival</t>
  </si>
  <si>
    <t>C1255</t>
  </si>
  <si>
    <t>Noa Cherry Blossom</t>
  </si>
  <si>
    <t>C1250</t>
  </si>
  <si>
    <t>Noa Blue Legend</t>
  </si>
  <si>
    <t>C1245</t>
  </si>
  <si>
    <t>Noa Black Purple</t>
  </si>
  <si>
    <t>C1240</t>
  </si>
  <si>
    <t>Noa Banana</t>
  </si>
  <si>
    <t>C1235</t>
  </si>
  <si>
    <t>Noa Apricot</t>
  </si>
  <si>
    <t>C1230</t>
  </si>
  <si>
    <t>Noa Almond Blossom</t>
  </si>
  <si>
    <t>C1225</t>
  </si>
  <si>
    <t>Dream Kisses Tiger Eye</t>
  </si>
  <si>
    <t>C1220</t>
  </si>
  <si>
    <t>Dream Kisses Orange Sunst</t>
  </si>
  <si>
    <t>C1215</t>
  </si>
  <si>
    <t>Cosmos Strawberry</t>
  </si>
  <si>
    <t>C1210</t>
  </si>
  <si>
    <t>Cosmos Neon</t>
  </si>
  <si>
    <t>C1205</t>
  </si>
  <si>
    <t>Cosmos Hot Pink</t>
  </si>
  <si>
    <t>C1200</t>
  </si>
  <si>
    <t>Celebration White Imp</t>
  </si>
  <si>
    <t>C1195</t>
  </si>
  <si>
    <t>Celebration Strawberry</t>
  </si>
  <si>
    <t>C1190</t>
  </si>
  <si>
    <t>Celebration Sky Blue</t>
  </si>
  <si>
    <t>C1185</t>
  </si>
  <si>
    <t>Celebration Purple Rain</t>
  </si>
  <si>
    <t>C1180</t>
  </si>
  <si>
    <t>Celebration Pink Doll</t>
  </si>
  <si>
    <t>C1175</t>
  </si>
  <si>
    <t>Celebration Peach Cobbler</t>
  </si>
  <si>
    <t>C1170</t>
  </si>
  <si>
    <t>Celebration Mandarin</t>
  </si>
  <si>
    <t>C1165</t>
  </si>
  <si>
    <t>Celebration Lemon Ice</t>
  </si>
  <si>
    <t>C1160</t>
  </si>
  <si>
    <t>Celebration Indigo</t>
  </si>
  <si>
    <t>C1155</t>
  </si>
  <si>
    <t>Celebration Ice Blue</t>
  </si>
  <si>
    <t>C1150</t>
  </si>
  <si>
    <t>Celebration Blue</t>
  </si>
  <si>
    <t>C1145</t>
  </si>
  <si>
    <t>Celebration Banana</t>
  </si>
  <si>
    <t>C1140</t>
  </si>
  <si>
    <t>Caloha Grande Purple</t>
  </si>
  <si>
    <t>C1135</t>
  </si>
  <si>
    <t>Caloha Grande Pink</t>
  </si>
  <si>
    <t>C1130</t>
  </si>
  <si>
    <t>Caloha Classic Yellow</t>
  </si>
  <si>
    <t>C1125</t>
  </si>
  <si>
    <t>Caloha Classic Tricolor</t>
  </si>
  <si>
    <t>C1120</t>
  </si>
  <si>
    <t>Caloha Classic Orange</t>
  </si>
  <si>
    <t>C1115</t>
  </si>
  <si>
    <t>Caloha Classic Coral Eye</t>
  </si>
  <si>
    <t>C1110</t>
  </si>
  <si>
    <t>Caloha Classic Cherry</t>
  </si>
  <si>
    <t>C1105</t>
  </si>
  <si>
    <t>B1335</t>
  </si>
  <si>
    <t>B1330</t>
  </si>
  <si>
    <t>B1325</t>
  </si>
  <si>
    <t>B1320</t>
  </si>
  <si>
    <t>B1315</t>
  </si>
  <si>
    <t>B1310</t>
  </si>
  <si>
    <t>B1305</t>
  </si>
  <si>
    <t>B1300</t>
  </si>
  <si>
    <t>B1295</t>
  </si>
  <si>
    <t>B1285</t>
  </si>
  <si>
    <t>B1280</t>
  </si>
  <si>
    <t>B1275</t>
  </si>
  <si>
    <t>B1270</t>
  </si>
  <si>
    <t>B1265</t>
  </si>
  <si>
    <t>B1260</t>
  </si>
  <si>
    <t>B1255</t>
  </si>
  <si>
    <t>B1250</t>
  </si>
  <si>
    <t>B1245</t>
  </si>
  <si>
    <t>B1240</t>
  </si>
  <si>
    <t>B1235</t>
  </si>
  <si>
    <t>B1230</t>
  </si>
  <si>
    <t>B1220</t>
  </si>
  <si>
    <t>B1215</t>
  </si>
  <si>
    <t>B1195</t>
  </si>
  <si>
    <t>B1185</t>
  </si>
  <si>
    <t>B1180</t>
  </si>
  <si>
    <t>B1175</t>
  </si>
  <si>
    <t>B1170</t>
  </si>
  <si>
    <t>B1165</t>
  </si>
  <si>
    <t>B1160</t>
  </si>
  <si>
    <t>B1155</t>
  </si>
  <si>
    <t>B1150</t>
  </si>
  <si>
    <t>B1145</t>
  </si>
  <si>
    <t>B1140</t>
  </si>
  <si>
    <t>Costa Mix</t>
  </si>
  <si>
    <t>Calendula</t>
  </si>
  <si>
    <t>O0970S</t>
  </si>
  <si>
    <t>Stonehead</t>
  </si>
  <si>
    <t>Cabbage</t>
  </si>
  <si>
    <t>Savoy Blue</t>
  </si>
  <si>
    <t>T8115</t>
  </si>
  <si>
    <t>Red Acre</t>
  </si>
  <si>
    <t>T8110</t>
  </si>
  <si>
    <t>Lennox</t>
  </si>
  <si>
    <t>T8105</t>
  </si>
  <si>
    <t>Fast Vantage</t>
  </si>
  <si>
    <t>T8100</t>
  </si>
  <si>
    <t>R8115</t>
  </si>
  <si>
    <t>R8110</t>
  </si>
  <si>
    <t>R8105</t>
  </si>
  <si>
    <t>R8100</t>
  </si>
  <si>
    <t>O8120S</t>
  </si>
  <si>
    <t>O8120</t>
  </si>
  <si>
    <t>O8115</t>
  </si>
  <si>
    <t>O8110S</t>
  </si>
  <si>
    <t>O8110</t>
  </si>
  <si>
    <t>O8105</t>
  </si>
  <si>
    <t>O8100S</t>
  </si>
  <si>
    <t>O8100</t>
  </si>
  <si>
    <t>Black Knight</t>
  </si>
  <si>
    <t>Buddleia davidii</t>
  </si>
  <si>
    <t>Long Island Green</t>
  </si>
  <si>
    <t>Brussel Sprouts</t>
  </si>
  <si>
    <t>T8085</t>
  </si>
  <si>
    <t>Hestia</t>
  </si>
  <si>
    <t>T8080</t>
  </si>
  <si>
    <t>R8085</t>
  </si>
  <si>
    <t>R8080</t>
  </si>
  <si>
    <t>O8085S</t>
  </si>
  <si>
    <t>O8085</t>
  </si>
  <si>
    <t>O8080</t>
  </si>
  <si>
    <t>Silver Bells</t>
  </si>
  <si>
    <t>Browallia</t>
  </si>
  <si>
    <t>Marine Bells</t>
  </si>
  <si>
    <t>T0955</t>
  </si>
  <si>
    <t>Blue Bells</t>
  </si>
  <si>
    <t>T0950</t>
  </si>
  <si>
    <t>R0955</t>
  </si>
  <si>
    <t>R0950</t>
  </si>
  <si>
    <t>Q0955</t>
  </si>
  <si>
    <t>Q0950</t>
  </si>
  <si>
    <t>O0960S</t>
  </si>
  <si>
    <t>O0955</t>
  </si>
  <si>
    <t>O0950S</t>
  </si>
  <si>
    <t>O0950</t>
  </si>
  <si>
    <t>Lieutenant</t>
  </si>
  <si>
    <t>Broccoli</t>
  </si>
  <si>
    <t>T8070</t>
  </si>
  <si>
    <t>Imperial</t>
  </si>
  <si>
    <t>T8065</t>
  </si>
  <si>
    <t>Gypsy</t>
  </si>
  <si>
    <t>T8060</t>
  </si>
  <si>
    <t>Diplomat</t>
  </si>
  <si>
    <t>T8055</t>
  </si>
  <si>
    <t>Artwork</t>
  </si>
  <si>
    <t>R8070</t>
  </si>
  <si>
    <t>R8065</t>
  </si>
  <si>
    <t>R8060</t>
  </si>
  <si>
    <t>R8055</t>
  </si>
  <si>
    <t>O8070</t>
  </si>
  <si>
    <t>O8065</t>
  </si>
  <si>
    <t>O8060</t>
  </si>
  <si>
    <t>O8055S</t>
  </si>
  <si>
    <t>O8055</t>
  </si>
  <si>
    <t>O8050</t>
  </si>
  <si>
    <t>Mauve Delight</t>
  </si>
  <si>
    <t>Brachycombe</t>
  </si>
  <si>
    <t>C0980</t>
  </si>
  <si>
    <t>C0975</t>
  </si>
  <si>
    <t>Yellow Crown</t>
  </si>
  <si>
    <t>Bidens</t>
  </si>
  <si>
    <t>C0940</t>
  </si>
  <si>
    <t>Yellow Charm</t>
  </si>
  <si>
    <t>C0935</t>
  </si>
  <si>
    <t>B0940</t>
  </si>
  <si>
    <t>B0935</t>
  </si>
  <si>
    <t>Galaxy Mix - P</t>
  </si>
  <si>
    <t>Bellis</t>
  </si>
  <si>
    <t>X1170</t>
  </si>
  <si>
    <t>Bellissima Mix - P</t>
  </si>
  <si>
    <t>X1150</t>
  </si>
  <si>
    <t>V1170</t>
  </si>
  <si>
    <t>V1150</t>
  </si>
  <si>
    <t>Whopper Rose w/Green Lf-P</t>
  </si>
  <si>
    <t>Begonia-landscape</t>
  </si>
  <si>
    <t>T0935</t>
  </si>
  <si>
    <t>Whopper Rose w/Bronz Lf-P</t>
  </si>
  <si>
    <t>T0930</t>
  </si>
  <si>
    <t>Whopper Red w/Green Lf -P</t>
  </si>
  <si>
    <t>T0925</t>
  </si>
  <si>
    <t>Whopper Red w/Bronze Lf-P</t>
  </si>
  <si>
    <t>T0920</t>
  </si>
  <si>
    <t>Big Rose w/ Green Lf - P</t>
  </si>
  <si>
    <t>T0915</t>
  </si>
  <si>
    <t>Big Rose w/ Bronze Lf - P</t>
  </si>
  <si>
    <t>T0910</t>
  </si>
  <si>
    <t>Big Red w/ Green Lf - P</t>
  </si>
  <si>
    <t>T0905</t>
  </si>
  <si>
    <t>Big Red w/ Bronze Lf - P</t>
  </si>
  <si>
    <t>T0900</t>
  </si>
  <si>
    <t>R0935</t>
  </si>
  <si>
    <t>R0930</t>
  </si>
  <si>
    <t>R0925</t>
  </si>
  <si>
    <t>R0920</t>
  </si>
  <si>
    <t>R0915</t>
  </si>
  <si>
    <t>R0910</t>
  </si>
  <si>
    <t>R0905</t>
  </si>
  <si>
    <t>R0900</t>
  </si>
  <si>
    <t>Q0935</t>
  </si>
  <si>
    <t>Q0930</t>
  </si>
  <si>
    <t>Q0925</t>
  </si>
  <si>
    <t>Q0920</t>
  </si>
  <si>
    <t>Q0915</t>
  </si>
  <si>
    <t>Q0910</t>
  </si>
  <si>
    <t>Q0905</t>
  </si>
  <si>
    <t>Q0900</t>
  </si>
  <si>
    <t>Borias</t>
  </si>
  <si>
    <t>Begonia-hiemalis</t>
  </si>
  <si>
    <t>C0825</t>
  </si>
  <si>
    <t>Blitz</t>
  </si>
  <si>
    <t>C0820</t>
  </si>
  <si>
    <t>Berseba</t>
  </si>
  <si>
    <t>C0815</t>
  </si>
  <si>
    <t>Batik</t>
  </si>
  <si>
    <t>C0810</t>
  </si>
  <si>
    <t>Gryphon - P</t>
  </si>
  <si>
    <t>Begonia-Fancy</t>
  </si>
  <si>
    <t>T0850</t>
  </si>
  <si>
    <t>Q0850</t>
  </si>
  <si>
    <t>Ikon Bronze - P</t>
  </si>
  <si>
    <t>Begonia-Angel Wing</t>
  </si>
  <si>
    <t>T0835</t>
  </si>
  <si>
    <t>Dragon Wings Red - P</t>
  </si>
  <si>
    <t>Dragon Wings Pink - P</t>
  </si>
  <si>
    <t>Baby Wing White - P</t>
  </si>
  <si>
    <t>Baby Wing Red - P</t>
  </si>
  <si>
    <t>T0815</t>
  </si>
  <si>
    <t>Baby Wing Pink - P</t>
  </si>
  <si>
    <t>Baby Wing Mix - P</t>
  </si>
  <si>
    <t>T0805</t>
  </si>
  <si>
    <t>Baby Wing Bicolor - P</t>
  </si>
  <si>
    <t>R0815</t>
  </si>
  <si>
    <t>R0805</t>
  </si>
  <si>
    <t>Q0835</t>
  </si>
  <si>
    <t>Q0830</t>
  </si>
  <si>
    <t>Q0825</t>
  </si>
  <si>
    <t>Q0820</t>
  </si>
  <si>
    <t>Q0815</t>
  </si>
  <si>
    <t>Q0810</t>
  </si>
  <si>
    <t>Q0805</t>
  </si>
  <si>
    <t>Q0800</t>
  </si>
  <si>
    <t>Santa Cruz Sunset</t>
  </si>
  <si>
    <t>Begonia boliviensi</t>
  </si>
  <si>
    <t>T0775</t>
  </si>
  <si>
    <t>San Francisco</t>
  </si>
  <si>
    <t>T0770</t>
  </si>
  <si>
    <t>Bossa Nova Salmon Shds -P</t>
  </si>
  <si>
    <t>T0765</t>
  </si>
  <si>
    <t>Bossa Nova Red - P</t>
  </si>
  <si>
    <t>T0760</t>
  </si>
  <si>
    <t>Bossa Nova Pure White - P</t>
  </si>
  <si>
    <t>T0755</t>
  </si>
  <si>
    <t>Bossa Nova Pink Glow - P</t>
  </si>
  <si>
    <t>T0750</t>
  </si>
  <si>
    <t>R0775</t>
  </si>
  <si>
    <t>R0770</t>
  </si>
  <si>
    <t>R0765</t>
  </si>
  <si>
    <t>R0760</t>
  </si>
  <si>
    <t>R0755</t>
  </si>
  <si>
    <t>R0750</t>
  </si>
  <si>
    <t>Q0775</t>
  </si>
  <si>
    <t>Q0770</t>
  </si>
  <si>
    <t>Q0765</t>
  </si>
  <si>
    <t>Q0760</t>
  </si>
  <si>
    <t>Q0755</t>
  </si>
  <si>
    <t>Q0750</t>
  </si>
  <si>
    <t>BonBon Cherry</t>
  </si>
  <si>
    <t>C0695</t>
  </si>
  <si>
    <t>NonstopMocca Yellow - P</t>
  </si>
  <si>
    <t>Begonia - Tuberous</t>
  </si>
  <si>
    <t>T0735</t>
  </si>
  <si>
    <t>NonstopMocca White - P</t>
  </si>
  <si>
    <t>T0730</t>
  </si>
  <si>
    <t>NonstopMocca Scarlet - P</t>
  </si>
  <si>
    <t>T0725</t>
  </si>
  <si>
    <t>NonstopMocca Pink Shd - P</t>
  </si>
  <si>
    <t>T0720</t>
  </si>
  <si>
    <t>NonstopMocca Mix - P</t>
  </si>
  <si>
    <t>T0715</t>
  </si>
  <si>
    <t>NonstopMocca Dp Orange -P</t>
  </si>
  <si>
    <t>T0710</t>
  </si>
  <si>
    <t>NonstopMocca Cherry - P</t>
  </si>
  <si>
    <t>T0705</t>
  </si>
  <si>
    <t>NonstopMocca Brt Orange-P</t>
  </si>
  <si>
    <t>T0700</t>
  </si>
  <si>
    <t>NonstopJoy Yellow - P</t>
  </si>
  <si>
    <t>T0695</t>
  </si>
  <si>
    <t>Nonstop Yellow Red Back-P</t>
  </si>
  <si>
    <t>T0690</t>
  </si>
  <si>
    <t>Nonstop Yellow - P</t>
  </si>
  <si>
    <t>T0685</t>
  </si>
  <si>
    <t>Nonstop White - P</t>
  </si>
  <si>
    <t>T0680</t>
  </si>
  <si>
    <t>Nonstop Rose Petticoat- P</t>
  </si>
  <si>
    <t>T0675</t>
  </si>
  <si>
    <t>Nonstop Red - P</t>
  </si>
  <si>
    <t>T0670</t>
  </si>
  <si>
    <t>Nonstop Pink - P</t>
  </si>
  <si>
    <t>T0665</t>
  </si>
  <si>
    <t>Nonstop Orange - P</t>
  </si>
  <si>
    <t>T0660</t>
  </si>
  <si>
    <t>Nonstop Mix - P</t>
  </si>
  <si>
    <t>T0655</t>
  </si>
  <si>
    <t>Nonstop Appleblossom - P</t>
  </si>
  <si>
    <t>T0650</t>
  </si>
  <si>
    <t>Illumination Scarlet - P</t>
  </si>
  <si>
    <t>T0645</t>
  </si>
  <si>
    <t>Illumination Rose - P</t>
  </si>
  <si>
    <t>T0640</t>
  </si>
  <si>
    <t>Illumination Orange - P</t>
  </si>
  <si>
    <t>T0635</t>
  </si>
  <si>
    <t>Illumination Mix Select-P</t>
  </si>
  <si>
    <t>T0630</t>
  </si>
  <si>
    <t>Illumination Lemon - P</t>
  </si>
  <si>
    <t>T0625</t>
  </si>
  <si>
    <t>Illumination Golden Pic-P</t>
  </si>
  <si>
    <t>T0620</t>
  </si>
  <si>
    <t>Illumination Aprcot Shd-P</t>
  </si>
  <si>
    <t>T0615</t>
  </si>
  <si>
    <t>Breezy Yellow - P</t>
  </si>
  <si>
    <t>T0610</t>
  </si>
  <si>
    <t>Breezy Red - P</t>
  </si>
  <si>
    <t>T0605</t>
  </si>
  <si>
    <t>Breezy Pink - P</t>
  </si>
  <si>
    <t>T0600</t>
  </si>
  <si>
    <t>R0735</t>
  </si>
  <si>
    <t>R0730</t>
  </si>
  <si>
    <t>R0725</t>
  </si>
  <si>
    <t>R0720</t>
  </si>
  <si>
    <t>R0715</t>
  </si>
  <si>
    <t>R0710</t>
  </si>
  <si>
    <t>R0705</t>
  </si>
  <si>
    <t>R0700</t>
  </si>
  <si>
    <t>R0695</t>
  </si>
  <si>
    <t>R0690</t>
  </si>
  <si>
    <t>R0685</t>
  </si>
  <si>
    <t>R0680</t>
  </si>
  <si>
    <t>R0675</t>
  </si>
  <si>
    <t>R0670</t>
  </si>
  <si>
    <t>R0665</t>
  </si>
  <si>
    <t>R0660</t>
  </si>
  <si>
    <t>R0655</t>
  </si>
  <si>
    <t>R0650</t>
  </si>
  <si>
    <t>Q0735</t>
  </si>
  <si>
    <t>Q0730</t>
  </si>
  <si>
    <t>Q0725</t>
  </si>
  <si>
    <t>Q0720</t>
  </si>
  <si>
    <t>Q0715</t>
  </si>
  <si>
    <t>Q0710</t>
  </si>
  <si>
    <t>Q0705</t>
  </si>
  <si>
    <t>Q0700</t>
  </si>
  <si>
    <t>Q0695</t>
  </si>
  <si>
    <t>Q0690</t>
  </si>
  <si>
    <t>Q0685</t>
  </si>
  <si>
    <t>Q0680</t>
  </si>
  <si>
    <t>Q0675</t>
  </si>
  <si>
    <t>Q0670</t>
  </si>
  <si>
    <t>Q0665</t>
  </si>
  <si>
    <t>Q0660</t>
  </si>
  <si>
    <t>Q0655</t>
  </si>
  <si>
    <t>Q0650</t>
  </si>
  <si>
    <t>Q0645</t>
  </si>
  <si>
    <t>Q0640</t>
  </si>
  <si>
    <t>Q0635</t>
  </si>
  <si>
    <t>Q0630</t>
  </si>
  <si>
    <t>Q0625</t>
  </si>
  <si>
    <t>Q0620</t>
  </si>
  <si>
    <t>Q0615</t>
  </si>
  <si>
    <t>Q0610</t>
  </si>
  <si>
    <t>Q0605</t>
  </si>
  <si>
    <t>Q0600</t>
  </si>
  <si>
    <t>Super Olympia White - P</t>
  </si>
  <si>
    <t>Begonia</t>
  </si>
  <si>
    <t>T0500</t>
  </si>
  <si>
    <t>Super Olympia Rose - P</t>
  </si>
  <si>
    <t>T0495</t>
  </si>
  <si>
    <t>Super Olympia Red - P</t>
  </si>
  <si>
    <t>T0490</t>
  </si>
  <si>
    <t>Super Olympia Pink - P</t>
  </si>
  <si>
    <t>T0485</t>
  </si>
  <si>
    <t>Super Olympia Mix - P</t>
  </si>
  <si>
    <t>T0480</t>
  </si>
  <si>
    <t>Super Olympia Bicolor - P</t>
  </si>
  <si>
    <t>T0475</t>
  </si>
  <si>
    <t>Sprint White - P</t>
  </si>
  <si>
    <t>T0470</t>
  </si>
  <si>
    <t>Sprint Scarlet - P</t>
  </si>
  <si>
    <t>T0468</t>
  </si>
  <si>
    <t>Sprint Rose - P</t>
  </si>
  <si>
    <t>Sprint Mix - P</t>
  </si>
  <si>
    <t>Sprint Deep Pink - P</t>
  </si>
  <si>
    <t>Sprint Blush - P</t>
  </si>
  <si>
    <t>Senator White - P</t>
  </si>
  <si>
    <t>Senator Scarlet - P</t>
  </si>
  <si>
    <t>T0440</t>
  </si>
  <si>
    <t>Senator Rose - P</t>
  </si>
  <si>
    <t>T0435</t>
  </si>
  <si>
    <t>Senator Pink - P</t>
  </si>
  <si>
    <t>T0430</t>
  </si>
  <si>
    <t>Senator Mix - P</t>
  </si>
  <si>
    <t>T0425</t>
  </si>
  <si>
    <t>Nightlife White - P</t>
  </si>
  <si>
    <t>T0405</t>
  </si>
  <si>
    <t>Nightlife Red - P</t>
  </si>
  <si>
    <t>T0400</t>
  </si>
  <si>
    <t>Nightlife Pink - P</t>
  </si>
  <si>
    <t>T0395</t>
  </si>
  <si>
    <t>Nightlife Mix - P</t>
  </si>
  <si>
    <t>T0390</t>
  </si>
  <si>
    <t>Nightlife Deep Rose - P</t>
  </si>
  <si>
    <t>T0385</t>
  </si>
  <si>
    <t>Nightlife Blush - P</t>
  </si>
  <si>
    <t>T0380</t>
  </si>
  <si>
    <t>Maestro Mix - P</t>
  </si>
  <si>
    <t>T0375</t>
  </si>
  <si>
    <t>Encore IV White - P</t>
  </si>
  <si>
    <t>T0370</t>
  </si>
  <si>
    <t>Encore IV Rose - P</t>
  </si>
  <si>
    <t>T0365</t>
  </si>
  <si>
    <t>Encore IV Red - P</t>
  </si>
  <si>
    <t>T0360</t>
  </si>
  <si>
    <t>Encore IV Pink - P</t>
  </si>
  <si>
    <t>T0355</t>
  </si>
  <si>
    <t>Encore IV Mix - P</t>
  </si>
  <si>
    <t>T0350</t>
  </si>
  <si>
    <t>Cocktail Whiskey - P</t>
  </si>
  <si>
    <t>Cocktail Vodka - P</t>
  </si>
  <si>
    <t>Cocktail Tequila - P</t>
  </si>
  <si>
    <t>Cocktail Rum - P</t>
  </si>
  <si>
    <t>T0330</t>
  </si>
  <si>
    <t>Cocktail Mix - P</t>
  </si>
  <si>
    <t>Cocktail Gin - P</t>
  </si>
  <si>
    <t>Cocktail Brandy - P</t>
  </si>
  <si>
    <t>R0500</t>
  </si>
  <si>
    <t>R0495</t>
  </si>
  <si>
    <t>R0490</t>
  </si>
  <si>
    <t>R0485</t>
  </si>
  <si>
    <t>R0480</t>
  </si>
  <si>
    <t>R0475</t>
  </si>
  <si>
    <t>R0470</t>
  </si>
  <si>
    <t>R0468</t>
  </si>
  <si>
    <t>R0440</t>
  </si>
  <si>
    <t>R0435</t>
  </si>
  <si>
    <t>R0430</t>
  </si>
  <si>
    <t>R0425</t>
  </si>
  <si>
    <t>R0405</t>
  </si>
  <si>
    <t>R0400</t>
  </si>
  <si>
    <t>R0395</t>
  </si>
  <si>
    <t>R0390</t>
  </si>
  <si>
    <t>R0385</t>
  </si>
  <si>
    <t>R0380</t>
  </si>
  <si>
    <t>R0375</t>
  </si>
  <si>
    <t>R0370</t>
  </si>
  <si>
    <t>R0365</t>
  </si>
  <si>
    <t>R0360</t>
  </si>
  <si>
    <t>R0355</t>
  </si>
  <si>
    <t>R0350</t>
  </si>
  <si>
    <t>R0330</t>
  </si>
  <si>
    <t>O0500S</t>
  </si>
  <si>
    <t>O0500</t>
  </si>
  <si>
    <t>O0495S</t>
  </si>
  <si>
    <t>O0495</t>
  </si>
  <si>
    <t>O0490S</t>
  </si>
  <si>
    <t>O0490</t>
  </si>
  <si>
    <t>O0485S</t>
  </si>
  <si>
    <t>O0485</t>
  </si>
  <si>
    <t>O0480S</t>
  </si>
  <si>
    <t>O0480</t>
  </si>
  <si>
    <t>O0475S</t>
  </si>
  <si>
    <t>O0475</t>
  </si>
  <si>
    <t>O0470</t>
  </si>
  <si>
    <t>O0468</t>
  </si>
  <si>
    <t>O0440</t>
  </si>
  <si>
    <t>O0435</t>
  </si>
  <si>
    <t>O0430</t>
  </si>
  <si>
    <t>O0425</t>
  </si>
  <si>
    <t>O0405S</t>
  </si>
  <si>
    <t>O0405</t>
  </si>
  <si>
    <t>O0400S</t>
  </si>
  <si>
    <t>O0400</t>
  </si>
  <si>
    <t>O0395S</t>
  </si>
  <si>
    <t>O0395</t>
  </si>
  <si>
    <t>O0390S</t>
  </si>
  <si>
    <t>O0390</t>
  </si>
  <si>
    <t>O0385S</t>
  </si>
  <si>
    <t>O0385</t>
  </si>
  <si>
    <t>O0380S</t>
  </si>
  <si>
    <t>O0380</t>
  </si>
  <si>
    <t>O0375</t>
  </si>
  <si>
    <t>O0370</t>
  </si>
  <si>
    <t>O0365</t>
  </si>
  <si>
    <t>O0360</t>
  </si>
  <si>
    <t>O0355</t>
  </si>
  <si>
    <t>O0350</t>
  </si>
  <si>
    <t>O0330</t>
  </si>
  <si>
    <t>Trybasil</t>
  </si>
  <si>
    <t>Basil</t>
  </si>
  <si>
    <t>T8040</t>
  </si>
  <si>
    <t>Nufar</t>
  </si>
  <si>
    <t>T8035</t>
  </si>
  <si>
    <t>Genovese Emily</t>
  </si>
  <si>
    <t>T8030</t>
  </si>
  <si>
    <t>Dolce Fresca</t>
  </si>
  <si>
    <t>T8020</t>
  </si>
  <si>
    <t>Aristotle</t>
  </si>
  <si>
    <t>T8015</t>
  </si>
  <si>
    <t>Amethyst</t>
  </si>
  <si>
    <t>T8010</t>
  </si>
  <si>
    <t>R8040</t>
  </si>
  <si>
    <t>R8035</t>
  </si>
  <si>
    <t>R8030</t>
  </si>
  <si>
    <t>R8020</t>
  </si>
  <si>
    <t>R8015</t>
  </si>
  <si>
    <t>R8010</t>
  </si>
  <si>
    <t>Q8040</t>
  </si>
  <si>
    <t>Q8035</t>
  </si>
  <si>
    <t>Q8030</t>
  </si>
  <si>
    <t>Q8020</t>
  </si>
  <si>
    <t>Q8015</t>
  </si>
  <si>
    <t>Q8010</t>
  </si>
  <si>
    <t>O8035S</t>
  </si>
  <si>
    <t>O8035</t>
  </si>
  <si>
    <t>O8030S</t>
  </si>
  <si>
    <t>O8030</t>
  </si>
  <si>
    <t>australis GN</t>
  </si>
  <si>
    <t>Baptisia</t>
  </si>
  <si>
    <t>X1070</t>
  </si>
  <si>
    <t>V1070</t>
  </si>
  <si>
    <t>JB Party Rose Imp</t>
  </si>
  <si>
    <t>Bacopa-James</t>
  </si>
  <si>
    <t>C0430</t>
  </si>
  <si>
    <t>JB Party Red</t>
  </si>
  <si>
    <t>C0425</t>
  </si>
  <si>
    <t>Snowtopia - P</t>
  </si>
  <si>
    <t>Bacopa</t>
  </si>
  <si>
    <t>T0285</t>
  </si>
  <si>
    <t>Blutopia Blue - P</t>
  </si>
  <si>
    <t>T0280</t>
  </si>
  <si>
    <t>Supercopa White Wedding</t>
  </si>
  <si>
    <t>C0390</t>
  </si>
  <si>
    <t>Scopia Gulliver White</t>
  </si>
  <si>
    <t>C0385</t>
  </si>
  <si>
    <t>Scopia Gulliver PinkHeart</t>
  </si>
  <si>
    <t>C0380</t>
  </si>
  <si>
    <t>Scopia Gulliver Lilac</t>
  </si>
  <si>
    <t>C0375</t>
  </si>
  <si>
    <t>Scopia Gulliver CompctWht</t>
  </si>
  <si>
    <t>C0370</t>
  </si>
  <si>
    <t>Scopia Gulliver Blue</t>
  </si>
  <si>
    <t>C0365</t>
  </si>
  <si>
    <t>Scopia Gulliver Baskt Wht</t>
  </si>
  <si>
    <t>C0360</t>
  </si>
  <si>
    <t>Scopia Great White Imp</t>
  </si>
  <si>
    <t>C0355</t>
  </si>
  <si>
    <t>Scopia Great Regal Blue</t>
  </si>
  <si>
    <t>C0350</t>
  </si>
  <si>
    <t>Scopia Great Purple</t>
  </si>
  <si>
    <t>C0345</t>
  </si>
  <si>
    <t>Scopia Great Pink Ring</t>
  </si>
  <si>
    <t>C0340</t>
  </si>
  <si>
    <t>Scopia Great Pink Delight</t>
  </si>
  <si>
    <t>C0335</t>
  </si>
  <si>
    <t>Scopia Great Pink Beauty</t>
  </si>
  <si>
    <t>C0330</t>
  </si>
  <si>
    <t>Scopia Great Classic Pink</t>
  </si>
  <si>
    <t>C0325</t>
  </si>
  <si>
    <t>Scopia Double Snowball</t>
  </si>
  <si>
    <t>C0320</t>
  </si>
  <si>
    <t>Scopia Double Lavender</t>
  </si>
  <si>
    <t>C0315</t>
  </si>
  <si>
    <t>Scopia Double Indigo</t>
  </si>
  <si>
    <t>C0310</t>
  </si>
  <si>
    <t>B0385</t>
  </si>
  <si>
    <t>B0370</t>
  </si>
  <si>
    <t>B0365</t>
  </si>
  <si>
    <t>B0360</t>
  </si>
  <si>
    <t>B0355</t>
  </si>
  <si>
    <t>B0325</t>
  </si>
  <si>
    <t>Cascade Red</t>
  </si>
  <si>
    <t>Aubrieta</t>
  </si>
  <si>
    <t>X0990</t>
  </si>
  <si>
    <t>V0990</t>
  </si>
  <si>
    <t>Teris Yellow</t>
  </si>
  <si>
    <t>Asteriscus</t>
  </si>
  <si>
    <t>C0260</t>
  </si>
  <si>
    <t>Pot 'n Patio Mix</t>
  </si>
  <si>
    <t>Aster</t>
  </si>
  <si>
    <t>T0265</t>
  </si>
  <si>
    <t>Ball Florist Mix</t>
  </si>
  <si>
    <t>T0260</t>
  </si>
  <si>
    <t>R0265</t>
  </si>
  <si>
    <t>R0260</t>
  </si>
  <si>
    <t>O0265</t>
  </si>
  <si>
    <t>O0260</t>
  </si>
  <si>
    <t>Gay Butterflies Mix</t>
  </si>
  <si>
    <t>Asclepias tuberosa</t>
  </si>
  <si>
    <t>X0770</t>
  </si>
  <si>
    <t>V0770</t>
  </si>
  <si>
    <t>Silver Mound</t>
  </si>
  <si>
    <t>Artemisia</t>
  </si>
  <si>
    <t>Silver Brocade</t>
  </si>
  <si>
    <t>Ballerina Red</t>
  </si>
  <si>
    <t>Armeria</t>
  </si>
  <si>
    <t>X0690</t>
  </si>
  <si>
    <t>Ballerina Mix</t>
  </si>
  <si>
    <t>X0670</t>
  </si>
  <si>
    <t>V0690</t>
  </si>
  <si>
    <t>V0670</t>
  </si>
  <si>
    <t>Flutterby Yellow</t>
  </si>
  <si>
    <t>Argyranthemum</t>
  </si>
  <si>
    <t>C0235</t>
  </si>
  <si>
    <t>Fireball Red</t>
  </si>
  <si>
    <t>C0230</t>
  </si>
  <si>
    <t>Comet White Imp</t>
  </si>
  <si>
    <t>C0225</t>
  </si>
  <si>
    <t>Comet Red</t>
  </si>
  <si>
    <t>C0220</t>
  </si>
  <si>
    <t>Comet Pink</t>
  </si>
  <si>
    <t>C0215</t>
  </si>
  <si>
    <t>Butterfly Yellow</t>
  </si>
  <si>
    <t>C0210</t>
  </si>
  <si>
    <t>Beauty Yellow</t>
  </si>
  <si>
    <t>C0205</t>
  </si>
  <si>
    <t>B0235</t>
  </si>
  <si>
    <t>B0210</t>
  </si>
  <si>
    <t>B0205</t>
  </si>
  <si>
    <t>Lotti White</t>
  </si>
  <si>
    <t>Arabis</t>
  </si>
  <si>
    <t>X0590</t>
  </si>
  <si>
    <t>Lotti Deep Rose</t>
  </si>
  <si>
    <t>X0570</t>
  </si>
  <si>
    <t>V0590</t>
  </si>
  <si>
    <t>V0570</t>
  </si>
  <si>
    <t>Origami Yellow</t>
  </si>
  <si>
    <t>Aquilegia</t>
  </si>
  <si>
    <t>X0490</t>
  </si>
  <si>
    <t>Origami Rose &amp; White</t>
  </si>
  <si>
    <t>X0470</t>
  </si>
  <si>
    <t>Origami Red &amp; White</t>
  </si>
  <si>
    <t>X0450</t>
  </si>
  <si>
    <t>Origami Blue &amp; White</t>
  </si>
  <si>
    <t>X0410</t>
  </si>
  <si>
    <t>V0490</t>
  </si>
  <si>
    <t>V0470</t>
  </si>
  <si>
    <t>V0450</t>
  </si>
  <si>
    <t>V0410</t>
  </si>
  <si>
    <t>Serenita White - P</t>
  </si>
  <si>
    <t>Angelonia</t>
  </si>
  <si>
    <t>T0250</t>
  </si>
  <si>
    <t>Serenita Sky Blue - P</t>
  </si>
  <si>
    <t>T0245</t>
  </si>
  <si>
    <t>Serenita Raspberry - P</t>
  </si>
  <si>
    <t>T0240</t>
  </si>
  <si>
    <t>Serenita Purple - P</t>
  </si>
  <si>
    <t>T0235</t>
  </si>
  <si>
    <t>Serenita Pink - P</t>
  </si>
  <si>
    <t>T0230</t>
  </si>
  <si>
    <t>Serenita Mix - P</t>
  </si>
  <si>
    <t>T0225</t>
  </si>
  <si>
    <t>Serena White - P</t>
  </si>
  <si>
    <t>T0220</t>
  </si>
  <si>
    <t>Serena Purple - P</t>
  </si>
  <si>
    <t>T0215</t>
  </si>
  <si>
    <t>Serena Mix Waterfall - P</t>
  </si>
  <si>
    <t>T0210</t>
  </si>
  <si>
    <t>Serena Mix - P</t>
  </si>
  <si>
    <t>T0205</t>
  </si>
  <si>
    <t>Serena Blue - P</t>
  </si>
  <si>
    <t>T0200</t>
  </si>
  <si>
    <t>R0250</t>
  </si>
  <si>
    <t>R0245</t>
  </si>
  <si>
    <t>R0240</t>
  </si>
  <si>
    <t>R0235</t>
  </si>
  <si>
    <t>R0230</t>
  </si>
  <si>
    <t>R0225</t>
  </si>
  <si>
    <t>R0220</t>
  </si>
  <si>
    <t>R0215</t>
  </si>
  <si>
    <t>R0210</t>
  </si>
  <si>
    <t>R0205</t>
  </si>
  <si>
    <t>R0200</t>
  </si>
  <si>
    <t>Q0250</t>
  </si>
  <si>
    <t>Q0245</t>
  </si>
  <si>
    <t>Q0240</t>
  </si>
  <si>
    <t>Q0235</t>
  </si>
  <si>
    <t>Q0230</t>
  </si>
  <si>
    <t>AngelosTrailing White</t>
  </si>
  <si>
    <t>C0150</t>
  </si>
  <si>
    <t>AngelosTrailing Blue</t>
  </si>
  <si>
    <t>C0145</t>
  </si>
  <si>
    <t>Angelos White</t>
  </si>
  <si>
    <t>C0140</t>
  </si>
  <si>
    <t>Angelos Lavender Pink</t>
  </si>
  <si>
    <t>C0135</t>
  </si>
  <si>
    <t>Angelos Blue</t>
  </si>
  <si>
    <t>C0130</t>
  </si>
  <si>
    <t>Angelos Bicolor</t>
  </si>
  <si>
    <t>C0125</t>
  </si>
  <si>
    <t>Alonia Big Snow</t>
  </si>
  <si>
    <t>C0120</t>
  </si>
  <si>
    <t>Alonia Big Indigo</t>
  </si>
  <si>
    <t>C0115</t>
  </si>
  <si>
    <t>Alonia Big Dark Pink</t>
  </si>
  <si>
    <t>C0110</t>
  </si>
  <si>
    <t>Alonia Big Blue</t>
  </si>
  <si>
    <t>C0105</t>
  </si>
  <si>
    <t>Sirocco - P</t>
  </si>
  <si>
    <t>Anemanthele</t>
  </si>
  <si>
    <t>X8010</t>
  </si>
  <si>
    <t>V8010</t>
  </si>
  <si>
    <t>Skylover</t>
  </si>
  <si>
    <t>Anagallis-Monelli</t>
  </si>
  <si>
    <t>C0075</t>
  </si>
  <si>
    <t>Velvet Curtains</t>
  </si>
  <si>
    <t>Amaranthus</t>
  </si>
  <si>
    <t>T0140</t>
  </si>
  <si>
    <t>R0140</t>
  </si>
  <si>
    <t>Q0140</t>
  </si>
  <si>
    <t>Summit</t>
  </si>
  <si>
    <t>Alyssum</t>
  </si>
  <si>
    <t>X0330</t>
  </si>
  <si>
    <t>V0330</t>
  </si>
  <si>
    <t>Snow Crystals</t>
  </si>
  <si>
    <t>T0125</t>
  </si>
  <si>
    <t>Giga White</t>
  </si>
  <si>
    <t>T0120</t>
  </si>
  <si>
    <t>Clr Crystl White</t>
  </si>
  <si>
    <t>T0115</t>
  </si>
  <si>
    <t>Clr Crystl Purple Shd</t>
  </si>
  <si>
    <t>T0110</t>
  </si>
  <si>
    <t>Clr Crystl Mix</t>
  </si>
  <si>
    <t>Clr Crystl Lavendr Shd</t>
  </si>
  <si>
    <t>T0100</t>
  </si>
  <si>
    <t>R0125</t>
  </si>
  <si>
    <t>R0120</t>
  </si>
  <si>
    <t>R0115</t>
  </si>
  <si>
    <t>R0110</t>
  </si>
  <si>
    <t>R0100</t>
  </si>
  <si>
    <t>O0125</t>
  </si>
  <si>
    <t>O0120</t>
  </si>
  <si>
    <t>O0115S</t>
  </si>
  <si>
    <t>O0115</t>
  </si>
  <si>
    <t>O0110S</t>
  </si>
  <si>
    <t>O0110</t>
  </si>
  <si>
    <t>O0105S</t>
  </si>
  <si>
    <t>O0100</t>
  </si>
  <si>
    <t>Purple Knight</t>
  </si>
  <si>
    <t>Alternanthera</t>
  </si>
  <si>
    <t>T0040</t>
  </si>
  <si>
    <t>Q0040</t>
  </si>
  <si>
    <t>Spring Celebrities Mix</t>
  </si>
  <si>
    <t>Alcea</t>
  </si>
  <si>
    <t>X0250</t>
  </si>
  <si>
    <t>Chater's Dbl Mix</t>
  </si>
  <si>
    <t>X0230</t>
  </si>
  <si>
    <t>Chater's Dbl Maroon</t>
  </si>
  <si>
    <t>V0250</t>
  </si>
  <si>
    <t>V0230</t>
  </si>
  <si>
    <t>Sugar Plum</t>
  </si>
  <si>
    <t>Ajuga</t>
  </si>
  <si>
    <t>C7070</t>
  </si>
  <si>
    <t>Chocolate Chips</t>
  </si>
  <si>
    <t>Burgundy Glow</t>
  </si>
  <si>
    <t>Black Scallop</t>
  </si>
  <si>
    <t>High Tide Blue - P</t>
  </si>
  <si>
    <t>Ageratum</t>
  </si>
  <si>
    <t>T0025</t>
  </si>
  <si>
    <t>Hawaii 5.0 Blue - P</t>
  </si>
  <si>
    <t>T0020</t>
  </si>
  <si>
    <t>R0025</t>
  </si>
  <si>
    <t>R0020</t>
  </si>
  <si>
    <t>O0020S</t>
  </si>
  <si>
    <t>O0020</t>
  </si>
  <si>
    <t>Ariella Power Blue</t>
  </si>
  <si>
    <t>C0040</t>
  </si>
  <si>
    <t>Arizona Sunset</t>
  </si>
  <si>
    <t>Agastache</t>
  </si>
  <si>
    <t>X0130</t>
  </si>
  <si>
    <t>Arizona Sandstone</t>
  </si>
  <si>
    <t>V0130</t>
  </si>
  <si>
    <t>Raspberry Summer</t>
  </si>
  <si>
    <t>C7035</t>
  </si>
  <si>
    <t>Blue Boa</t>
  </si>
  <si>
    <t>Summer Pastels</t>
  </si>
  <si>
    <t>Achillea</t>
  </si>
  <si>
    <t>Paprika</t>
  </si>
  <si>
    <t>Moonshine</t>
  </si>
  <si>
    <t>Chenile Firetails</t>
  </si>
  <si>
    <t>Acalypha</t>
  </si>
  <si>
    <t>C0010</t>
  </si>
  <si>
    <t>Bella Mix Select</t>
  </si>
  <si>
    <t>Abutilon</t>
  </si>
  <si>
    <t>T0010</t>
  </si>
  <si>
    <t>Q0010</t>
  </si>
  <si>
    <t>Red-Green</t>
  </si>
  <si>
    <t>Wandering Jew</t>
  </si>
  <si>
    <t>C6695</t>
  </si>
  <si>
    <t>C6690</t>
  </si>
  <si>
    <t>Vanessa Top Deep Pink</t>
  </si>
  <si>
    <t>C5980</t>
  </si>
  <si>
    <t>tag3000</t>
  </si>
  <si>
    <t>Temari Trail Violet</t>
  </si>
  <si>
    <t>C5945</t>
  </si>
  <si>
    <t>Temari Trail Red</t>
  </si>
  <si>
    <t>C5940</t>
  </si>
  <si>
    <t>Temari Trail Cherry Red</t>
  </si>
  <si>
    <t>C5935</t>
  </si>
  <si>
    <t>Temari Trail Candy Stripe</t>
  </si>
  <si>
    <t>C5930</t>
  </si>
  <si>
    <t>Temari Trail Blue</t>
  </si>
  <si>
    <t>C5925</t>
  </si>
  <si>
    <t>Temari Patio Rose</t>
  </si>
  <si>
    <t>C5920</t>
  </si>
  <si>
    <t>Temari Patio Red Imp</t>
  </si>
  <si>
    <t>C5915</t>
  </si>
  <si>
    <t>Temari Patio Hot Pink</t>
  </si>
  <si>
    <t>C5910</t>
  </si>
  <si>
    <t>Temari Patio Blue</t>
  </si>
  <si>
    <t>C5905</t>
  </si>
  <si>
    <t>Tapien Salmon</t>
  </si>
  <si>
    <t>C5900</t>
  </si>
  <si>
    <t>Tapien Purple</t>
  </si>
  <si>
    <t>C5895</t>
  </si>
  <si>
    <t>Tapien Lilac</t>
  </si>
  <si>
    <t>C5890</t>
  </si>
  <si>
    <t>Tapien Blue Violet</t>
  </si>
  <si>
    <t>C5885</t>
  </si>
  <si>
    <t>B5945</t>
  </si>
  <si>
    <t>B5940</t>
  </si>
  <si>
    <t>B5935</t>
  </si>
  <si>
    <t>B5930</t>
  </si>
  <si>
    <t>B5925</t>
  </si>
  <si>
    <t>B5920</t>
  </si>
  <si>
    <t>B5915</t>
  </si>
  <si>
    <t>B5910</t>
  </si>
  <si>
    <t>B5905</t>
  </si>
  <si>
    <t>B5900</t>
  </si>
  <si>
    <t>B5895</t>
  </si>
  <si>
    <t>B5890</t>
  </si>
  <si>
    <t>B5885</t>
  </si>
  <si>
    <t>Sunny Susy Red Orange</t>
  </si>
  <si>
    <t>C5670</t>
  </si>
  <si>
    <t>Sunny Susy New Orange</t>
  </si>
  <si>
    <t>C5665</t>
  </si>
  <si>
    <t>Lemon</t>
  </si>
  <si>
    <t>C5660</t>
  </si>
  <si>
    <t>Arizona Glow</t>
  </si>
  <si>
    <t>C5655</t>
  </si>
  <si>
    <t>Spreading White</t>
  </si>
  <si>
    <t>Sunpatiens</t>
  </si>
  <si>
    <t>C5620</t>
  </si>
  <si>
    <t>Spreading Tropical Orange</t>
  </si>
  <si>
    <t>C5615</t>
  </si>
  <si>
    <t>Spreading Shell Pink</t>
  </si>
  <si>
    <t>C5610</t>
  </si>
  <si>
    <t>Spreading Scarlet Red</t>
  </si>
  <si>
    <t>C5605</t>
  </si>
  <si>
    <t>Spreading Salmon</t>
  </si>
  <si>
    <t>C5600</t>
  </si>
  <si>
    <t>Spreading Pink Flash</t>
  </si>
  <si>
    <t>C5595</t>
  </si>
  <si>
    <t>Spreading Lavender</t>
  </si>
  <si>
    <t>C5590</t>
  </si>
  <si>
    <t>Spreading Corona</t>
  </si>
  <si>
    <t>C5585</t>
  </si>
  <si>
    <t>Spreading Clear White</t>
  </si>
  <si>
    <t>C5580</t>
  </si>
  <si>
    <t>Spreading Clear Orange</t>
  </si>
  <si>
    <t>C5575</t>
  </si>
  <si>
    <t>Spreading Carmine Red</t>
  </si>
  <si>
    <t>C5570</t>
  </si>
  <si>
    <t>Compact White Imp</t>
  </si>
  <si>
    <t>C5565</t>
  </si>
  <si>
    <t>Compact Royal Magenta</t>
  </si>
  <si>
    <t>C5560</t>
  </si>
  <si>
    <t>Compact Red</t>
  </si>
  <si>
    <t>C5555</t>
  </si>
  <si>
    <t>Compact Pink</t>
  </si>
  <si>
    <t>C5550</t>
  </si>
  <si>
    <t>Compact Neon Lilac</t>
  </si>
  <si>
    <t>C5545</t>
  </si>
  <si>
    <t>Compact Lilac</t>
  </si>
  <si>
    <t>C5535</t>
  </si>
  <si>
    <t>Compact Hot Coral</t>
  </si>
  <si>
    <t>C5530</t>
  </si>
  <si>
    <t>Compact Electric Orange</t>
  </si>
  <si>
    <t>C5525</t>
  </si>
  <si>
    <t>Compact Deep Rose</t>
  </si>
  <si>
    <t>C5520</t>
  </si>
  <si>
    <t>Compact Coral Pink</t>
  </si>
  <si>
    <t>C5515</t>
  </si>
  <si>
    <t>Compact Blush Pink</t>
  </si>
  <si>
    <t>C5505</t>
  </si>
  <si>
    <t>Sun H White</t>
  </si>
  <si>
    <t>Sun Impatiens</t>
  </si>
  <si>
    <t>C5435</t>
  </si>
  <si>
    <t>Sun H Scarlet</t>
  </si>
  <si>
    <t>C5430</t>
  </si>
  <si>
    <t>Sun H Purple</t>
  </si>
  <si>
    <t>C5420</t>
  </si>
  <si>
    <t>Sun H Magenta</t>
  </si>
  <si>
    <t>C5415</t>
  </si>
  <si>
    <t>Sun H Deep Pink</t>
  </si>
  <si>
    <t>C5410</t>
  </si>
  <si>
    <t>Sun H Compact Lavender</t>
  </si>
  <si>
    <t>C5405</t>
  </si>
  <si>
    <t>Persian Shield</t>
  </si>
  <si>
    <t>Strobilanthes</t>
  </si>
  <si>
    <t>C6640</t>
  </si>
  <si>
    <t>Purple Queen</t>
  </si>
  <si>
    <t>Setcreasea purpure</t>
  </si>
  <si>
    <t>C6630</t>
  </si>
  <si>
    <t>Pink Stripe</t>
  </si>
  <si>
    <t>C6625</t>
  </si>
  <si>
    <t>Jade Rose</t>
  </si>
  <si>
    <t>Sempervivum</t>
  </si>
  <si>
    <t>C6610</t>
  </si>
  <si>
    <t>Emerald Empress</t>
  </si>
  <si>
    <t>C6605</t>
  </si>
  <si>
    <t>Cobweb Buttons</t>
  </si>
  <si>
    <t>Black</t>
  </si>
  <si>
    <t>C6595</t>
  </si>
  <si>
    <t>Voodoo</t>
  </si>
  <si>
    <t>X6760</t>
  </si>
  <si>
    <t>V6760</t>
  </si>
  <si>
    <t>linare</t>
  </si>
  <si>
    <t>Ritz Blue</t>
  </si>
  <si>
    <t>X6640</t>
  </si>
  <si>
    <t>V6640</t>
  </si>
  <si>
    <t>SallyG Hot Lips</t>
  </si>
  <si>
    <t>Salvia greggii</t>
  </si>
  <si>
    <t>C5050</t>
  </si>
  <si>
    <t>Sallyfun White Imp</t>
  </si>
  <si>
    <t>C5020</t>
  </si>
  <si>
    <t>Sallyfun Sky Blue</t>
  </si>
  <si>
    <t>C5015</t>
  </si>
  <si>
    <t>Sallyfun Blue</t>
  </si>
  <si>
    <t>C5010</t>
  </si>
  <si>
    <t>Sallyfun Bicolor Blue</t>
  </si>
  <si>
    <t>C5005</t>
  </si>
  <si>
    <t>New Dimension Rose</t>
  </si>
  <si>
    <t>New Dimension Blue</t>
  </si>
  <si>
    <t>sanguineus</t>
  </si>
  <si>
    <t>Rumex</t>
  </si>
  <si>
    <t>X6220</t>
  </si>
  <si>
    <t>V6220</t>
  </si>
  <si>
    <t>Black Varnish</t>
  </si>
  <si>
    <t>Pseuderanthemum</t>
  </si>
  <si>
    <t>C6570</t>
  </si>
  <si>
    <t>Heavenly Habit</t>
  </si>
  <si>
    <t>X5800</t>
  </si>
  <si>
    <t>V5800</t>
  </si>
  <si>
    <t>Brise d' Anjou</t>
  </si>
  <si>
    <t>C7735</t>
  </si>
  <si>
    <t>Fairy Snow</t>
  </si>
  <si>
    <t>Colorworks Violet Star</t>
  </si>
  <si>
    <t>C4595</t>
  </si>
  <si>
    <t>Colorworks Violet Bouquet</t>
  </si>
  <si>
    <t>C4590</t>
  </si>
  <si>
    <t>Colorworks Rose Star</t>
  </si>
  <si>
    <t>C4585</t>
  </si>
  <si>
    <t>Colorworks Pink Radiance</t>
  </si>
  <si>
    <t>C4580</t>
  </si>
  <si>
    <t>Colorworks Homare</t>
  </si>
  <si>
    <t>C4575</t>
  </si>
  <si>
    <t>Colorworks Blue Star</t>
  </si>
  <si>
    <t>C4570</t>
  </si>
  <si>
    <t>SuperCal Violet</t>
  </si>
  <si>
    <t>Petchoa</t>
  </si>
  <si>
    <t>C4355</t>
  </si>
  <si>
    <t>SuperCal Terra Cotta</t>
  </si>
  <si>
    <t>C4350</t>
  </si>
  <si>
    <t>SuperCal Salmon Glow</t>
  </si>
  <si>
    <t>C4345</t>
  </si>
  <si>
    <t>SuperCal Purple</t>
  </si>
  <si>
    <t>C4340</t>
  </si>
  <si>
    <t>SuperCal Pink Ice</t>
  </si>
  <si>
    <t>C4335</t>
  </si>
  <si>
    <t>SuperCal Pink</t>
  </si>
  <si>
    <t>C4332</t>
  </si>
  <si>
    <t>SuperCal Neon Rose</t>
  </si>
  <si>
    <t>C4330</t>
  </si>
  <si>
    <t>SuperCal Light Yellow</t>
  </si>
  <si>
    <t>C4325</t>
  </si>
  <si>
    <t>SuperCal Cherry</t>
  </si>
  <si>
    <t>C4320</t>
  </si>
  <si>
    <t>SuperCal Blushing Pink</t>
  </si>
  <si>
    <t>C4315</t>
  </si>
  <si>
    <t>SuperCal Blue</t>
  </si>
  <si>
    <t>C4310</t>
  </si>
  <si>
    <t>SuperCal Artist Rose</t>
  </si>
  <si>
    <t>C4305</t>
  </si>
  <si>
    <t>B4355</t>
  </si>
  <si>
    <t>B4350</t>
  </si>
  <si>
    <t>B4345</t>
  </si>
  <si>
    <t>B4340</t>
  </si>
  <si>
    <t>B4335</t>
  </si>
  <si>
    <t>B4332</t>
  </si>
  <si>
    <t>B4330</t>
  </si>
  <si>
    <t>B4325</t>
  </si>
  <si>
    <t>B4320</t>
  </si>
  <si>
    <t>B4315</t>
  </si>
  <si>
    <t>B4310</t>
  </si>
  <si>
    <t>B4305</t>
  </si>
  <si>
    <t>Purple-Red</t>
  </si>
  <si>
    <t>Perilla</t>
  </si>
  <si>
    <t>C6535</t>
  </si>
  <si>
    <t>Spring Touch Grape</t>
  </si>
  <si>
    <t>Pericallis</t>
  </si>
  <si>
    <t>C4230</t>
  </si>
  <si>
    <t>Spring Touch Biclr Prpl</t>
  </si>
  <si>
    <t>C4225</t>
  </si>
  <si>
    <t>Spring Touch Biclr Pink</t>
  </si>
  <si>
    <t>C4220</t>
  </si>
  <si>
    <t>Spring Touch Biclr Brgdy</t>
  </si>
  <si>
    <t>C4215</t>
  </si>
  <si>
    <t>Riding Hood Red</t>
  </si>
  <si>
    <t>C7575</t>
  </si>
  <si>
    <t>Riding Hood Purple</t>
  </si>
  <si>
    <t>C7570</t>
  </si>
  <si>
    <t>Riding Hood Hot Pink</t>
  </si>
  <si>
    <t>C7565</t>
  </si>
  <si>
    <t>Sky Rocket</t>
  </si>
  <si>
    <t>C9160</t>
  </si>
  <si>
    <t>Rubrum</t>
  </si>
  <si>
    <t>C9150</t>
  </si>
  <si>
    <t>Cherry Sparkler</t>
  </si>
  <si>
    <t>C9130</t>
  </si>
  <si>
    <t>lutea</t>
  </si>
  <si>
    <t>Pachystachys</t>
  </si>
  <si>
    <t>C4180</t>
  </si>
  <si>
    <t>MargaritaCascata White CC</t>
  </si>
  <si>
    <t>C4155E</t>
  </si>
  <si>
    <t>C4155</t>
  </si>
  <si>
    <t>MargaritaCascata Prpl CC</t>
  </si>
  <si>
    <t>C4150E</t>
  </si>
  <si>
    <t>C4150</t>
  </si>
  <si>
    <t>MargaritaCascata Pink CC</t>
  </si>
  <si>
    <t>C4145E</t>
  </si>
  <si>
    <t>C4145</t>
  </si>
  <si>
    <t>Margarita Yellow Impr CC</t>
  </si>
  <si>
    <t>C4140E</t>
  </si>
  <si>
    <t>C4140</t>
  </si>
  <si>
    <t>Margarita White CC</t>
  </si>
  <si>
    <t>C4135E</t>
  </si>
  <si>
    <t>C4135</t>
  </si>
  <si>
    <t>Margarita Sunset CC</t>
  </si>
  <si>
    <t>C4130E</t>
  </si>
  <si>
    <t>C4130</t>
  </si>
  <si>
    <t>Margarita Sepia CC</t>
  </si>
  <si>
    <t>C4125E</t>
  </si>
  <si>
    <t>C4125</t>
  </si>
  <si>
    <t>Margarita Lilac CC</t>
  </si>
  <si>
    <t>C4120E</t>
  </si>
  <si>
    <t>C4120</t>
  </si>
  <si>
    <t>Margarita Dark Pink CC</t>
  </si>
  <si>
    <t>C4115E</t>
  </si>
  <si>
    <t>C4115</t>
  </si>
  <si>
    <t>Margarita Cool Prp CC</t>
  </si>
  <si>
    <t>C4110E</t>
  </si>
  <si>
    <t>C4110</t>
  </si>
  <si>
    <t>Margarita Bronze Bclr CC</t>
  </si>
  <si>
    <t>C4105E</t>
  </si>
  <si>
    <t>C4105</t>
  </si>
  <si>
    <t>Shiva</t>
  </si>
  <si>
    <t>Nephrolepis oblit</t>
  </si>
  <si>
    <t>Emerald Queen</t>
  </si>
  <si>
    <t>Montana</t>
  </si>
  <si>
    <t>Nephrolepis exalt</t>
  </si>
  <si>
    <t>Fluffy Ruffles</t>
  </si>
  <si>
    <t>Boston True</t>
  </si>
  <si>
    <t>Boston Blue Bells</t>
  </si>
  <si>
    <t>Macho</t>
  </si>
  <si>
    <t>Nephrolepis biser</t>
  </si>
  <si>
    <t>White Velvet</t>
  </si>
  <si>
    <t>Mandevilla</t>
  </si>
  <si>
    <t>C3685</t>
  </si>
  <si>
    <t>Scarlet Velvet</t>
  </si>
  <si>
    <t>C3680</t>
  </si>
  <si>
    <t>Red Velvet</t>
  </si>
  <si>
    <t>C3675</t>
  </si>
  <si>
    <t>Pink Velvet</t>
  </si>
  <si>
    <t>C3670</t>
  </si>
  <si>
    <t>Alice Dupont</t>
  </si>
  <si>
    <t>C3665</t>
  </si>
  <si>
    <t>Real Neat</t>
  </si>
  <si>
    <t>Real Glory</t>
  </si>
  <si>
    <t>Real Dream</t>
  </si>
  <si>
    <t>Desert Rose</t>
  </si>
  <si>
    <t>Kalanchoe</t>
  </si>
  <si>
    <t>C6415</t>
  </si>
  <si>
    <t>White Swirl 1-2 Fan</t>
  </si>
  <si>
    <t>Iris</t>
  </si>
  <si>
    <t>E1960</t>
  </si>
  <si>
    <t>Sparkling Rose 1-2 Fan</t>
  </si>
  <si>
    <t>E1950</t>
  </si>
  <si>
    <t>Ruffled Velvet 1-2 Fan</t>
  </si>
  <si>
    <t>E1940</t>
  </si>
  <si>
    <t>Caesar's Brother 1-2 Fan</t>
  </si>
  <si>
    <t>E1930</t>
  </si>
  <si>
    <t>Variegated Heart</t>
  </si>
  <si>
    <t>C6405</t>
  </si>
  <si>
    <t>Red Heart</t>
  </si>
  <si>
    <t>C6400</t>
  </si>
  <si>
    <t>Brilliantissima</t>
  </si>
  <si>
    <t>C6395</t>
  </si>
  <si>
    <t>Purity</t>
  </si>
  <si>
    <t>C7435</t>
  </si>
  <si>
    <t>undulata Albomargnta 1-2E</t>
  </si>
  <si>
    <t>Hosta</t>
  </si>
  <si>
    <t>E1900</t>
  </si>
  <si>
    <t>fortunei aureo marg 1-2 E</t>
  </si>
  <si>
    <t>E1890</t>
  </si>
  <si>
    <t>Wide Brim 1-2 Eye</t>
  </si>
  <si>
    <t>E1880</t>
  </si>
  <si>
    <t>So Sweet 1-2 Eye</t>
  </si>
  <si>
    <t>E1870</t>
  </si>
  <si>
    <t>Queen Josephine 1-2 Eye</t>
  </si>
  <si>
    <t>E1860</t>
  </si>
  <si>
    <t>Pilgrim 1-2 Eye</t>
  </si>
  <si>
    <t>E1850</t>
  </si>
  <si>
    <t>Patriot 1-2 Eye</t>
  </si>
  <si>
    <t>E1840</t>
  </si>
  <si>
    <t>Paradigm 1-2 Eye</t>
  </si>
  <si>
    <t>E1830</t>
  </si>
  <si>
    <t>Minuteman 1-2 Eye</t>
  </si>
  <si>
    <t>E1820</t>
  </si>
  <si>
    <t>Krossa Regal 1-2 Eye</t>
  </si>
  <si>
    <t>E1810</t>
  </si>
  <si>
    <t>Gold Standard 1-2 Eye</t>
  </si>
  <si>
    <t>E1800</t>
  </si>
  <si>
    <t>Frances Williams 1-2 Eye</t>
  </si>
  <si>
    <t>E1790</t>
  </si>
  <si>
    <t>Francee 1-2 Eye</t>
  </si>
  <si>
    <t>E1780</t>
  </si>
  <si>
    <t>Fragrant Bouquet 1-2 Eye</t>
  </si>
  <si>
    <t>E1770</t>
  </si>
  <si>
    <t>Fragrant Blue 1-2 Eye</t>
  </si>
  <si>
    <t>E1760</t>
  </si>
  <si>
    <t>Earth Angel 1-2 Eye</t>
  </si>
  <si>
    <t>E1750</t>
  </si>
  <si>
    <t>Brim Cup 1-2 Eye</t>
  </si>
  <si>
    <t>E1740</t>
  </si>
  <si>
    <t>Blue Umbrellas 1-2 Eye</t>
  </si>
  <si>
    <t>E1730</t>
  </si>
  <si>
    <t>Blue Cadet 1-2 Eye</t>
  </si>
  <si>
    <t>E1720</t>
  </si>
  <si>
    <t>Blue Angel 1-2 Eye</t>
  </si>
  <si>
    <t>E1710</t>
  </si>
  <si>
    <t>Big Daddy 1-2 Eye</t>
  </si>
  <si>
    <t>E1700</t>
  </si>
  <si>
    <t>Yellowstone Falls</t>
  </si>
  <si>
    <t>Heucherella</t>
  </si>
  <si>
    <t>Tapestry</t>
  </si>
  <si>
    <t>C7410</t>
  </si>
  <si>
    <t>Sunrise Falls</t>
  </si>
  <si>
    <t>C7405</t>
  </si>
  <si>
    <t>Gold Strike</t>
  </si>
  <si>
    <t>Carnival Watermelon</t>
  </si>
  <si>
    <t>C7385</t>
  </si>
  <si>
    <t>Carnival Silver Streak</t>
  </si>
  <si>
    <t>C7380</t>
  </si>
  <si>
    <t>Carnival Rose Granita</t>
  </si>
  <si>
    <t>C7375</t>
  </si>
  <si>
    <t>Carnival Plum Crazy</t>
  </si>
  <si>
    <t>C7370</t>
  </si>
  <si>
    <t>Carnival Peach Parfait</t>
  </si>
  <si>
    <t>C7368</t>
  </si>
  <si>
    <t>Carnival Fall Festival</t>
  </si>
  <si>
    <t>C7365</t>
  </si>
  <si>
    <t>Carnival Coffee Bean</t>
  </si>
  <si>
    <t>C7360</t>
  </si>
  <si>
    <t>Carnival Cocomint</t>
  </si>
  <si>
    <t>C7355</t>
  </si>
  <si>
    <t>Carnival Candy Apple</t>
  </si>
  <si>
    <t>Carnival Black Olive</t>
  </si>
  <si>
    <t>Stella D'Oro 2-3 Fan</t>
  </si>
  <si>
    <t>Hemerocallis</t>
  </si>
  <si>
    <t>E1670</t>
  </si>
  <si>
    <t>Stella D'Oro 1 Fan</t>
  </si>
  <si>
    <t>E1660</t>
  </si>
  <si>
    <t>South Seas 1-2 Fan</t>
  </si>
  <si>
    <t>E1650</t>
  </si>
  <si>
    <t>Purple D'Oro 2-3 Fan</t>
  </si>
  <si>
    <t>E1640</t>
  </si>
  <si>
    <t>Purple D'Oro 1-2 Fan</t>
  </si>
  <si>
    <t>E1630</t>
  </si>
  <si>
    <t>Pardon Me 2-3 Fan</t>
  </si>
  <si>
    <t>E1620</t>
  </si>
  <si>
    <t>Pardon Me 1-2 Fan</t>
  </si>
  <si>
    <t>E1610</t>
  </si>
  <si>
    <t>Mini Stella 1-2 Fan</t>
  </si>
  <si>
    <t>E1600</t>
  </si>
  <si>
    <t>Hyperion 1-2 Fan</t>
  </si>
  <si>
    <t>E1590</t>
  </si>
  <si>
    <t>Happy Returns 1-2 Fan</t>
  </si>
  <si>
    <t>E1580</t>
  </si>
  <si>
    <t>Frans Hals 2-3 Fan</t>
  </si>
  <si>
    <t>E1570</t>
  </si>
  <si>
    <t>Frans Hals 1-2 Fan</t>
  </si>
  <si>
    <t>E1560</t>
  </si>
  <si>
    <t>Fairytale Pink 1-2 fan</t>
  </si>
  <si>
    <t>E1550</t>
  </si>
  <si>
    <t>Custard Candy 1-2 Fan</t>
  </si>
  <si>
    <t>E1540</t>
  </si>
  <si>
    <t>Chicago Apache 1-2 Fan</t>
  </si>
  <si>
    <t>E1530</t>
  </si>
  <si>
    <t>Catherine Woodbury 2-3 Fa</t>
  </si>
  <si>
    <t>E1520</t>
  </si>
  <si>
    <t>Catherine Woodbury 1-2 Fa</t>
  </si>
  <si>
    <t>E1510</t>
  </si>
  <si>
    <t>Always Afternoon 1-2 Fan</t>
  </si>
  <si>
    <t>E1500</t>
  </si>
  <si>
    <t>Festival Star</t>
  </si>
  <si>
    <t>C3130</t>
  </si>
  <si>
    <t>Festival Pink</t>
  </si>
  <si>
    <t>C3125</t>
  </si>
  <si>
    <t>Elegance Sunrise</t>
  </si>
  <si>
    <t>Geranium-Regal</t>
  </si>
  <si>
    <t>C2810</t>
  </si>
  <si>
    <t>Elegance Royalty White</t>
  </si>
  <si>
    <t>C2805</t>
  </si>
  <si>
    <t>Elegance Rose Bicolor</t>
  </si>
  <si>
    <t>C2800</t>
  </si>
  <si>
    <t>Elegance Prpl Majesty</t>
  </si>
  <si>
    <t>C2795</t>
  </si>
  <si>
    <t>Elegance Lilac Sachet</t>
  </si>
  <si>
    <t>C2790</t>
  </si>
  <si>
    <t>Elegance Imperial</t>
  </si>
  <si>
    <t>C2785</t>
  </si>
  <si>
    <t>Elegance Claret</t>
  </si>
  <si>
    <t>C2780</t>
  </si>
  <si>
    <t>Elegance Burgundy</t>
  </si>
  <si>
    <t>C2775</t>
  </si>
  <si>
    <t>Mini Cascade Red</t>
  </si>
  <si>
    <t>Geranium-Ivy</t>
  </si>
  <si>
    <t>C2745</t>
  </si>
  <si>
    <t>Mini Cascade Pink</t>
  </si>
  <si>
    <t>C2740</t>
  </si>
  <si>
    <t>Global Royal White</t>
  </si>
  <si>
    <t>C2735</t>
  </si>
  <si>
    <t>Global Rose Pink</t>
  </si>
  <si>
    <t>C2730</t>
  </si>
  <si>
    <t>Global Red</t>
  </si>
  <si>
    <t>C2725</t>
  </si>
  <si>
    <t>Global Lavender</t>
  </si>
  <si>
    <t>C2720</t>
  </si>
  <si>
    <t>Global Innov Strs&amp;Stripes</t>
  </si>
  <si>
    <t>C2715</t>
  </si>
  <si>
    <t>Global Innov Ruby Twist</t>
  </si>
  <si>
    <t>C2710</t>
  </si>
  <si>
    <t>Global Burgundy</t>
  </si>
  <si>
    <t>C2705</t>
  </si>
  <si>
    <t>Wilhelm Langguth</t>
  </si>
  <si>
    <t>Geranium-Brocade</t>
  </si>
  <si>
    <t>C2555</t>
  </si>
  <si>
    <t>Vancouver Centennial</t>
  </si>
  <si>
    <t>C2550</t>
  </si>
  <si>
    <t>Night Salmon</t>
  </si>
  <si>
    <t>C2545</t>
  </si>
  <si>
    <t>Night Fire</t>
  </si>
  <si>
    <t>C2540</t>
  </si>
  <si>
    <t>Mrs. Pollock</t>
  </si>
  <si>
    <t>C2535</t>
  </si>
  <si>
    <t>Johnson's Blue</t>
  </si>
  <si>
    <t>Geranium</t>
  </si>
  <si>
    <t>E1380</t>
  </si>
  <si>
    <t>Brookside</t>
  </si>
  <si>
    <t>E1370</t>
  </si>
  <si>
    <t>Pow Wow Wild Berry</t>
  </si>
  <si>
    <t>Pow Wow White</t>
  </si>
  <si>
    <t>Rosea</t>
  </si>
  <si>
    <t>Echeveria</t>
  </si>
  <si>
    <t>C6245</t>
  </si>
  <si>
    <t>Pearl Van Nurmberg</t>
  </si>
  <si>
    <t>C6240</t>
  </si>
  <si>
    <t>Nudolosa</t>
  </si>
  <si>
    <t>Lola</t>
  </si>
  <si>
    <t>C6230</t>
  </si>
  <si>
    <t>Deranosa</t>
  </si>
  <si>
    <t>C6225</t>
  </si>
  <si>
    <t>marginata</t>
  </si>
  <si>
    <t>Dracaena Marginata</t>
  </si>
  <si>
    <t>C6195</t>
  </si>
  <si>
    <t>Magenta</t>
  </si>
  <si>
    <t>C6190</t>
  </si>
  <si>
    <t>Bicolor</t>
  </si>
  <si>
    <t>C6185</t>
  </si>
  <si>
    <t>Red Riding Hood</t>
  </si>
  <si>
    <t>Dipladenia</t>
  </si>
  <si>
    <t>C2030</t>
  </si>
  <si>
    <t>Candy Mountain Rose</t>
  </si>
  <si>
    <t>X2700</t>
  </si>
  <si>
    <t>V2700</t>
  </si>
  <si>
    <t>Spectabilis</t>
  </si>
  <si>
    <t>Dicentra</t>
  </si>
  <si>
    <t>E1340</t>
  </si>
  <si>
    <t>Starsister Scrlt &amp; Yellow</t>
  </si>
  <si>
    <t>C1835</t>
  </si>
  <si>
    <t>Starsister Red &amp; White</t>
  </si>
  <si>
    <t>C1830</t>
  </si>
  <si>
    <t>Starsister Pink Picotee</t>
  </si>
  <si>
    <t>C1825</t>
  </si>
  <si>
    <t>Starsister Orange &amp; White</t>
  </si>
  <si>
    <t>C1820</t>
  </si>
  <si>
    <t>Starsister Crimson Picote</t>
  </si>
  <si>
    <t>C1815</t>
  </si>
  <si>
    <t>Mystic Spirit</t>
  </si>
  <si>
    <t>C1810</t>
  </si>
  <si>
    <t>Mystic Illusion</t>
  </si>
  <si>
    <t>C1805</t>
  </si>
  <si>
    <t>Mystic Enchantment</t>
  </si>
  <si>
    <t>C1800</t>
  </si>
  <si>
    <t>Mystic Dreamer</t>
  </si>
  <si>
    <t>C1795</t>
  </si>
  <si>
    <t>Hypnotica Yellow Impr</t>
  </si>
  <si>
    <t>C1790</t>
  </si>
  <si>
    <t>Hypnotica Tropical Breeze</t>
  </si>
  <si>
    <t>C1785</t>
  </si>
  <si>
    <t>Hypnotica Sangria</t>
  </si>
  <si>
    <t>C1780</t>
  </si>
  <si>
    <t>Hypnotica Rose Bicolor</t>
  </si>
  <si>
    <t>C1775</t>
  </si>
  <si>
    <t>Hypnotica Red Velvet</t>
  </si>
  <si>
    <t>C1770</t>
  </si>
  <si>
    <t>Hypnotica Pink</t>
  </si>
  <si>
    <t>C1765</t>
  </si>
  <si>
    <t>Hypnotica Orange</t>
  </si>
  <si>
    <t>C1760</t>
  </si>
  <si>
    <t>Hypnotica Lavender</t>
  </si>
  <si>
    <t>C1755</t>
  </si>
  <si>
    <t>Hypnotica Coral</t>
  </si>
  <si>
    <t>C1750</t>
  </si>
  <si>
    <t>Hypnotica Bronze Bicolor</t>
  </si>
  <si>
    <t>C1745</t>
  </si>
  <si>
    <t>Hypnotica Bellini</t>
  </si>
  <si>
    <t>C1740</t>
  </si>
  <si>
    <t>Dahlinova Texas</t>
  </si>
  <si>
    <t>C1735</t>
  </si>
  <si>
    <t>Dahlinova Oregon</t>
  </si>
  <si>
    <t>C1730</t>
  </si>
  <si>
    <t>Dahlinova Montana</t>
  </si>
  <si>
    <t>C1725</t>
  </si>
  <si>
    <t>Dahlinova Lisa White</t>
  </si>
  <si>
    <t>C1720</t>
  </si>
  <si>
    <t>Dahlinova Lisa Dark Pink</t>
  </si>
  <si>
    <t>C1715</t>
  </si>
  <si>
    <t>Dahlinova Lisa Burgundy</t>
  </si>
  <si>
    <t>C1710</t>
  </si>
  <si>
    <t>Ruby</t>
  </si>
  <si>
    <t>Cordyline</t>
  </si>
  <si>
    <t>C6150</t>
  </si>
  <si>
    <t>Renegade</t>
  </si>
  <si>
    <t>C6145</t>
  </si>
  <si>
    <t>Red Star</t>
  </si>
  <si>
    <t>C6140</t>
  </si>
  <si>
    <t>Red Sensation</t>
  </si>
  <si>
    <t>C6135</t>
  </si>
  <si>
    <t>Design Burgundy</t>
  </si>
  <si>
    <t>C6130</t>
  </si>
  <si>
    <t>Shock Wave Spark</t>
  </si>
  <si>
    <t>Combo Kit Wave Mix</t>
  </si>
  <si>
    <t>C9614</t>
  </si>
  <si>
    <t>Shock Wave Power</t>
  </si>
  <si>
    <t>C9611</t>
  </si>
  <si>
    <t>Shock Wave Amp</t>
  </si>
  <si>
    <t>C9608</t>
  </si>
  <si>
    <t>Easy Wave Starfish</t>
  </si>
  <si>
    <t>C9605</t>
  </si>
  <si>
    <t>Easy Wave South Beach</t>
  </si>
  <si>
    <t>C9602</t>
  </si>
  <si>
    <t>Easy Wave Plum Pudding</t>
  </si>
  <si>
    <t>C9599</t>
  </si>
  <si>
    <t>Easy Wave Opposites Attra</t>
  </si>
  <si>
    <t>C9596</t>
  </si>
  <si>
    <t>Easy Wave Great Lakes</t>
  </si>
  <si>
    <t>C9593</t>
  </si>
  <si>
    <t>Easy Wave Gelato</t>
  </si>
  <si>
    <t>C9590</t>
  </si>
  <si>
    <t>Salad Select</t>
  </si>
  <si>
    <t>Combo Kit Herbs</t>
  </si>
  <si>
    <t>C9580</t>
  </si>
  <si>
    <t>Pasta &amp; Pizza</t>
  </si>
  <si>
    <t>C9577</t>
  </si>
  <si>
    <t>Italian Chef's Choice</t>
  </si>
  <si>
    <t>C9574</t>
  </si>
  <si>
    <t>French Cuisine</t>
  </si>
  <si>
    <t>C9571</t>
  </si>
  <si>
    <t>Fish &amp; Seafood</t>
  </si>
  <si>
    <t>C9568</t>
  </si>
  <si>
    <t>Country Kitchen</t>
  </si>
  <si>
    <t>C9565</t>
  </si>
  <si>
    <t>Chick 'n' Ribs</t>
  </si>
  <si>
    <t>C9562</t>
  </si>
  <si>
    <t>Winner Takes it All (50)</t>
  </si>
  <si>
    <t>Combo Kit</t>
  </si>
  <si>
    <t>C9552</t>
  </si>
  <si>
    <t>Winds of Change (25)</t>
  </si>
  <si>
    <t>C9549</t>
  </si>
  <si>
    <t>Wild Berry Meringue (25)</t>
  </si>
  <si>
    <t>C9546</t>
  </si>
  <si>
    <t>When Stars Come Out (50)</t>
  </si>
  <si>
    <t>C9540A</t>
  </si>
  <si>
    <t>When Stars Come Out (25)</t>
  </si>
  <si>
    <t>C9540</t>
  </si>
  <si>
    <t>Waltz (25)</t>
  </si>
  <si>
    <t>C9537</t>
  </si>
  <si>
    <t>Victoria (25)</t>
  </si>
  <si>
    <t>C9534</t>
  </si>
  <si>
    <t>Veronica (25)</t>
  </si>
  <si>
    <t>C9531</t>
  </si>
  <si>
    <t>Two's Company (50)</t>
  </si>
  <si>
    <t>C9525A</t>
  </si>
  <si>
    <t>Two's Company (25)</t>
  </si>
  <si>
    <t>C9525</t>
  </si>
  <si>
    <t>Twist (25)</t>
  </si>
  <si>
    <t>C9522</t>
  </si>
  <si>
    <t>Tinkerbell (25)</t>
  </si>
  <si>
    <t>C9519</t>
  </si>
  <si>
    <t>Three's a Crowd (50)</t>
  </si>
  <si>
    <t>C9516</t>
  </si>
  <si>
    <t>Tango (25)</t>
  </si>
  <si>
    <t>C9513</t>
  </si>
  <si>
    <t>Tangled Up in Blue (25)</t>
  </si>
  <si>
    <t>C9510</t>
  </si>
  <si>
    <t>Sweet Dreams (25)</t>
  </si>
  <si>
    <t>C9507</t>
  </si>
  <si>
    <t>Sunshine &amp; Storm (25)</t>
  </si>
  <si>
    <t>C9504</t>
  </si>
  <si>
    <t>Summer Celebration (50)</t>
  </si>
  <si>
    <t>C9498A</t>
  </si>
  <si>
    <t>Summer Celebration (25)</t>
  </si>
  <si>
    <t>C9498</t>
  </si>
  <si>
    <t>Starstruck (25)</t>
  </si>
  <si>
    <t>C9492</t>
  </si>
  <si>
    <t>Starry Trails (25)</t>
  </si>
  <si>
    <t>C9489</t>
  </si>
  <si>
    <t>Spring has Sprung (25)</t>
  </si>
  <si>
    <t>C9486</t>
  </si>
  <si>
    <t>Solar Eclipse (50)</t>
  </si>
  <si>
    <t>C9480A</t>
  </si>
  <si>
    <t>Solar Eclipse (25)</t>
  </si>
  <si>
    <t>C9480</t>
  </si>
  <si>
    <t>Simple Elegance (25)</t>
  </si>
  <si>
    <t>C9477</t>
  </si>
  <si>
    <t>Show Must Go On (50)</t>
  </si>
  <si>
    <t>C9471A</t>
  </si>
  <si>
    <t>Shades of Summer (50)</t>
  </si>
  <si>
    <t>C9465A</t>
  </si>
  <si>
    <t>Shades of Summer (25)</t>
  </si>
  <si>
    <t>C9465</t>
  </si>
  <si>
    <t>Send in the Clowns (50)</t>
  </si>
  <si>
    <t>C9459A</t>
  </si>
  <si>
    <t>Send in the Clowns (25)</t>
  </si>
  <si>
    <t>C9459</t>
  </si>
  <si>
    <t>Salute (25)</t>
  </si>
  <si>
    <t>C9456</t>
  </si>
  <si>
    <t>Royal Velvet (25)</t>
  </si>
  <si>
    <t>C9453</t>
  </si>
  <si>
    <t>Rosy Dawn (50)</t>
  </si>
  <si>
    <t>C9447A</t>
  </si>
  <si>
    <t>Rosy Dawn (25)</t>
  </si>
  <si>
    <t>C9447</t>
  </si>
  <si>
    <t>Red Gingham (25)</t>
  </si>
  <si>
    <t>C9444</t>
  </si>
  <si>
    <t>Raspberry Lemonade (50)</t>
  </si>
  <si>
    <t>C9438A</t>
  </si>
  <si>
    <t>Raspberry Lemonade (25)</t>
  </si>
  <si>
    <t>C9438</t>
  </si>
  <si>
    <t>Raspberry Fizz (25)</t>
  </si>
  <si>
    <t>C9435</t>
  </si>
  <si>
    <t>Rain Dance (50)</t>
  </si>
  <si>
    <t>C9429A</t>
  </si>
  <si>
    <t>Rain Dance (25)</t>
  </si>
  <si>
    <t>C9429</t>
  </si>
  <si>
    <t>Plum Parfait (50)</t>
  </si>
  <si>
    <t>C9423A</t>
  </si>
  <si>
    <t>Plum Parfait (25)</t>
  </si>
  <si>
    <t>C9423</t>
  </si>
  <si>
    <t>Paisley Print (50)</t>
  </si>
  <si>
    <t>C9417A</t>
  </si>
  <si>
    <t>Paisley Print (25)</t>
  </si>
  <si>
    <t>C9417</t>
  </si>
  <si>
    <t>Mystic Star Improved (25)</t>
  </si>
  <si>
    <t>C9414</t>
  </si>
  <si>
    <t>My Fair Lady (50)</t>
  </si>
  <si>
    <t>C9411</t>
  </si>
  <si>
    <t>Moon River (25)</t>
  </si>
  <si>
    <t>C9408</t>
  </si>
  <si>
    <t>Midsummer NightsDream(50)</t>
  </si>
  <si>
    <t>C9402A</t>
  </si>
  <si>
    <t>Midsummer NightsDream(25)</t>
  </si>
  <si>
    <t>C9402</t>
  </si>
  <si>
    <t>Merry-Go-Round (25)</t>
  </si>
  <si>
    <t>C9399</t>
  </si>
  <si>
    <t>Madras Plaid (50)</t>
  </si>
  <si>
    <t>C9396</t>
  </si>
  <si>
    <t>Little Moments (50)</t>
  </si>
  <si>
    <t>C9393</t>
  </si>
  <si>
    <t>Little Memories (50)</t>
  </si>
  <si>
    <t>C9390</t>
  </si>
  <si>
    <t>Little Melody (25)</t>
  </si>
  <si>
    <t>C9387</t>
  </si>
  <si>
    <t>Lavender &amp; Lace (25)</t>
  </si>
  <si>
    <t>C9384</t>
  </si>
  <si>
    <t>Iced Lemon-Lime (25)</t>
  </si>
  <si>
    <t>C9381</t>
  </si>
  <si>
    <t>Highland Fling (50)</t>
  </si>
  <si>
    <t>C9375A</t>
  </si>
  <si>
    <t>Highland Fling (25)</t>
  </si>
  <si>
    <t>C9375</t>
  </si>
  <si>
    <t>Frosted Berries (25)</t>
  </si>
  <si>
    <t>C9372</t>
  </si>
  <si>
    <t>Forever Young (50)</t>
  </si>
  <si>
    <t>C9366A</t>
  </si>
  <si>
    <t>Forever Young (25)</t>
  </si>
  <si>
    <t>C9366</t>
  </si>
  <si>
    <t>First Love (50)</t>
  </si>
  <si>
    <t>C9360A</t>
  </si>
  <si>
    <t>First Love (25)</t>
  </si>
  <si>
    <t>C9360</t>
  </si>
  <si>
    <t>First Light (25)</t>
  </si>
  <si>
    <t>C9357</t>
  </si>
  <si>
    <t>Enchanted Evening (50)</t>
  </si>
  <si>
    <t>C9354</t>
  </si>
  <si>
    <t>Easter Eggs (25)</t>
  </si>
  <si>
    <t>C9351</t>
  </si>
  <si>
    <t>Daydreams (25)</t>
  </si>
  <si>
    <t>C9348</t>
  </si>
  <si>
    <t>Dancing 'til Dawn (25)</t>
  </si>
  <si>
    <t>C9345</t>
  </si>
  <si>
    <t>Daddy's Little Girl (25)</t>
  </si>
  <si>
    <t>C9342</t>
  </si>
  <si>
    <t>Crack o' Dawn (25)</t>
  </si>
  <si>
    <t>C9339</t>
  </si>
  <si>
    <t>Color Me Confident (50)</t>
  </si>
  <si>
    <t>C9336</t>
  </si>
  <si>
    <t>By Your Side (50)</t>
  </si>
  <si>
    <t>C9324A</t>
  </si>
  <si>
    <t>By Your Side (25)</t>
  </si>
  <si>
    <t>C9324</t>
  </si>
  <si>
    <t>Bright Tapestry (50)</t>
  </si>
  <si>
    <t>C9321</t>
  </si>
  <si>
    <t>Bolero (50)</t>
  </si>
  <si>
    <t>C9315A</t>
  </si>
  <si>
    <t>Bolero (25)</t>
  </si>
  <si>
    <t>C9315</t>
  </si>
  <si>
    <t>Bluebrry Pch Sangria (50)</t>
  </si>
  <si>
    <t>C9309A</t>
  </si>
  <si>
    <t>Bluebrry Pch Sangria (25)</t>
  </si>
  <si>
    <t>C9309</t>
  </si>
  <si>
    <t>Bermuda Beach (25)</t>
  </si>
  <si>
    <t>C9306</t>
  </si>
  <si>
    <t>After the Rain (50)</t>
  </si>
  <si>
    <t>C9300A</t>
  </si>
  <si>
    <t>After the Rain (25)</t>
  </si>
  <si>
    <t>C9300</t>
  </si>
  <si>
    <t>RH White Lava</t>
  </si>
  <si>
    <t>Colocasia</t>
  </si>
  <si>
    <t>C6115</t>
  </si>
  <si>
    <t>RH Tropical Storm</t>
  </si>
  <si>
    <t>C6110</t>
  </si>
  <si>
    <t>RH Maui Gold</t>
  </si>
  <si>
    <t>C6105</t>
  </si>
  <si>
    <t>RH Kona Coffee</t>
  </si>
  <si>
    <t>C6100</t>
  </si>
  <si>
    <t>RH Hawaiian Punch</t>
  </si>
  <si>
    <t>C6095</t>
  </si>
  <si>
    <t>RH Diamond Head</t>
  </si>
  <si>
    <t>C6090</t>
  </si>
  <si>
    <t>RH Blue Hawaii</t>
  </si>
  <si>
    <t>C6085</t>
  </si>
  <si>
    <t>RH Black Coral</t>
  </si>
  <si>
    <t>C6080</t>
  </si>
  <si>
    <t>Tell Tale Heart</t>
  </si>
  <si>
    <t>C1605</t>
  </si>
  <si>
    <t>Saturn</t>
  </si>
  <si>
    <t>C1595</t>
  </si>
  <si>
    <t>SG Tilt a Whirl</t>
  </si>
  <si>
    <t>C1590</t>
  </si>
  <si>
    <t>SG Rain Forest</t>
  </si>
  <si>
    <t>C1585</t>
  </si>
  <si>
    <t>SG Pandora</t>
  </si>
  <si>
    <t>C1582</t>
  </si>
  <si>
    <t>SG Oompah</t>
  </si>
  <si>
    <t>C1580</t>
  </si>
  <si>
    <t>SG Molten Lava</t>
  </si>
  <si>
    <t>C1575</t>
  </si>
  <si>
    <t>SG Luminesce</t>
  </si>
  <si>
    <t>C1570</t>
  </si>
  <si>
    <t>SG Kiwi Fern</t>
  </si>
  <si>
    <t>C1565</t>
  </si>
  <si>
    <t>SG Defiance</t>
  </si>
  <si>
    <t>C1560</t>
  </si>
  <si>
    <t>SG Copper</t>
  </si>
  <si>
    <t>C1555</t>
  </si>
  <si>
    <t>SG Burgundy Wedding Train</t>
  </si>
  <si>
    <t>C1550</t>
  </si>
  <si>
    <t>SG Big Blonde</t>
  </si>
  <si>
    <t>C1545</t>
  </si>
  <si>
    <t>Rose Trailing</t>
  </si>
  <si>
    <t>C1540</t>
  </si>
  <si>
    <t>Red Ruffles</t>
  </si>
  <si>
    <t>C1535</t>
  </si>
  <si>
    <t>Marble Red</t>
  </si>
  <si>
    <t>C1530</t>
  </si>
  <si>
    <t>Kingswood Torch</t>
  </si>
  <si>
    <t>C1525</t>
  </si>
  <si>
    <t>India Frill</t>
  </si>
  <si>
    <t>C1520</t>
  </si>
  <si>
    <t>Florida City Yalaha</t>
  </si>
  <si>
    <t>C1515</t>
  </si>
  <si>
    <t>Florida City Altoona</t>
  </si>
  <si>
    <t>C1510</t>
  </si>
  <si>
    <t>Carnival</t>
  </si>
  <si>
    <t>C1505</t>
  </si>
  <si>
    <t>B1605</t>
  </si>
  <si>
    <t>B1595</t>
  </si>
  <si>
    <t>B1590</t>
  </si>
  <si>
    <t>B1585</t>
  </si>
  <si>
    <t>B1582</t>
  </si>
  <si>
    <t>B1580</t>
  </si>
  <si>
    <t>B1575</t>
  </si>
  <si>
    <t>B1570</t>
  </si>
  <si>
    <t>B1565</t>
  </si>
  <si>
    <t>B1560</t>
  </si>
  <si>
    <t>B1555</t>
  </si>
  <si>
    <t>B1550</t>
  </si>
  <si>
    <t>B1540</t>
  </si>
  <si>
    <t>B1535</t>
  </si>
  <si>
    <t>B1520</t>
  </si>
  <si>
    <t>B1515</t>
  </si>
  <si>
    <t>B1505</t>
  </si>
  <si>
    <t>Black Dragon</t>
  </si>
  <si>
    <t>T1300</t>
  </si>
  <si>
    <t>R1300</t>
  </si>
  <si>
    <t>O1300S</t>
  </si>
  <si>
    <t>O1300</t>
  </si>
  <si>
    <t>thomsoniae</t>
  </si>
  <si>
    <t>Clerodendrum</t>
  </si>
  <si>
    <t>C1390</t>
  </si>
  <si>
    <t>Rekohu Sunrise</t>
  </si>
  <si>
    <t>C9020</t>
  </si>
  <si>
    <t>Evergold</t>
  </si>
  <si>
    <t>C9010</t>
  </si>
  <si>
    <t>EL Summer Picnic</t>
  </si>
  <si>
    <t>C9820</t>
  </si>
  <si>
    <t>EL Spring Soiree</t>
  </si>
  <si>
    <t>C9810</t>
  </si>
  <si>
    <t>EL Pure Joy</t>
  </si>
  <si>
    <t>C9800</t>
  </si>
  <si>
    <t>EL Pretty in Pink</t>
  </si>
  <si>
    <t>C9790</t>
  </si>
  <si>
    <t>EL Pink Lemonade Imp</t>
  </si>
  <si>
    <t>C9780</t>
  </si>
  <si>
    <t>EL Festival</t>
  </si>
  <si>
    <t>C9770</t>
  </si>
  <si>
    <t>EL Berries &amp; Cream Imp</t>
  </si>
  <si>
    <t>C9760</t>
  </si>
  <si>
    <t>EL Raindrops Keep Falling</t>
  </si>
  <si>
    <t>Cal/Lob/Bid</t>
  </si>
  <si>
    <t>C9740</t>
  </si>
  <si>
    <t>EL High Noon</t>
  </si>
  <si>
    <t>C9730</t>
  </si>
  <si>
    <t>EL Catch the Rain</t>
  </si>
  <si>
    <t>C9720</t>
  </si>
  <si>
    <t>EL Under Desert Skies</t>
  </si>
  <si>
    <t>Cal/Bid</t>
  </si>
  <si>
    <t>C9710</t>
  </si>
  <si>
    <t>Golden Strawflower</t>
  </si>
  <si>
    <t>Bracteantha</t>
  </si>
  <si>
    <t>C1030</t>
  </si>
  <si>
    <t>Cottage Yellow</t>
  </si>
  <si>
    <t>C1025</t>
  </si>
  <si>
    <t>Cottage Rose</t>
  </si>
  <si>
    <t>C1020</t>
  </si>
  <si>
    <t>Cottage Bronze</t>
  </si>
  <si>
    <t>C1015</t>
  </si>
  <si>
    <t>Silver Lady</t>
  </si>
  <si>
    <t>Blechnum</t>
  </si>
  <si>
    <t>Habanera Mix - P</t>
  </si>
  <si>
    <t>X1190</t>
  </si>
  <si>
    <t>V1190</t>
  </si>
  <si>
    <t>Solenia Velvet Red</t>
  </si>
  <si>
    <t>C0875</t>
  </si>
  <si>
    <t>Solenia Salmon Coral</t>
  </si>
  <si>
    <t>C0870</t>
  </si>
  <si>
    <t>Solenia Red Imp</t>
  </si>
  <si>
    <t>C0865</t>
  </si>
  <si>
    <t>Solenia Orange</t>
  </si>
  <si>
    <t>C0860</t>
  </si>
  <si>
    <t>Solenia Light Yellow</t>
  </si>
  <si>
    <t>C0855</t>
  </si>
  <si>
    <t>Solenia Light Pink</t>
  </si>
  <si>
    <t>C0850</t>
  </si>
  <si>
    <t>Solenia Dusty Rose</t>
  </si>
  <si>
    <t>C0845</t>
  </si>
  <si>
    <t>Solenia Dark Pink</t>
  </si>
  <si>
    <t>C0840</t>
  </si>
  <si>
    <t>Solenia Cherry</t>
  </si>
  <si>
    <t>C0835</t>
  </si>
  <si>
    <t>Solenia Apricot</t>
  </si>
  <si>
    <t>C0830</t>
  </si>
  <si>
    <t>Red Baron</t>
  </si>
  <si>
    <t>C0828</t>
  </si>
  <si>
    <t>Million Kisses Honeymoon</t>
  </si>
  <si>
    <t>C0710</t>
  </si>
  <si>
    <t>Million Kisses Elegance</t>
  </si>
  <si>
    <t>C0705</t>
  </si>
  <si>
    <t>Million Kisses Devotion</t>
  </si>
  <si>
    <t>C0700</t>
  </si>
  <si>
    <t>Vesuvius B/I</t>
  </si>
  <si>
    <t>Begonia - Rex</t>
  </si>
  <si>
    <t>C0660</t>
  </si>
  <si>
    <t>Super Curl B/I</t>
  </si>
  <si>
    <t>C0655</t>
  </si>
  <si>
    <t>Snow White B/I</t>
  </si>
  <si>
    <t>C0650</t>
  </si>
  <si>
    <t>Red Knight B/I</t>
  </si>
  <si>
    <t>C0648</t>
  </si>
  <si>
    <t>Madison B/I</t>
  </si>
  <si>
    <t>C0645</t>
  </si>
  <si>
    <t>Lillian B/I</t>
  </si>
  <si>
    <t>C0640</t>
  </si>
  <si>
    <t>Great Expectations B/I</t>
  </si>
  <si>
    <t>C0635</t>
  </si>
  <si>
    <t>Fairy B/I</t>
  </si>
  <si>
    <t>C0630</t>
  </si>
  <si>
    <t>Esther B/I</t>
  </si>
  <si>
    <t>C0625</t>
  </si>
  <si>
    <t>Curly Emma B/I</t>
  </si>
  <si>
    <t>C0620</t>
  </si>
  <si>
    <t>Benito Chiva B/I</t>
  </si>
  <si>
    <t>C0615</t>
  </si>
  <si>
    <t>Annie B/I</t>
  </si>
  <si>
    <t>C0610</t>
  </si>
  <si>
    <t>Andrea B/I</t>
  </si>
  <si>
    <t>C0605</t>
  </si>
  <si>
    <t>Unstoppable Upright White</t>
  </si>
  <si>
    <t>C0730</t>
  </si>
  <si>
    <t>Unstoppable Upright Fire</t>
  </si>
  <si>
    <t>C0725</t>
  </si>
  <si>
    <t>Unbelievable Ms Montreal</t>
  </si>
  <si>
    <t>C0720</t>
  </si>
  <si>
    <t>Unbelievable Lucky Strike</t>
  </si>
  <si>
    <t>C0715</t>
  </si>
  <si>
    <t>Doublet White</t>
  </si>
  <si>
    <t>C0550</t>
  </si>
  <si>
    <t>Doublet Rose</t>
  </si>
  <si>
    <t>C0545</t>
  </si>
  <si>
    <t>Doublet Red</t>
  </si>
  <si>
    <t>C0540</t>
  </si>
  <si>
    <t>Doublet Pink</t>
  </si>
  <si>
    <t>C0535</t>
  </si>
  <si>
    <t>EL Easter Basket Imp</t>
  </si>
  <si>
    <t>C9700</t>
  </si>
  <si>
    <t>Younique White 3-5 Eye</t>
  </si>
  <si>
    <t>Astilbe</t>
  </si>
  <si>
    <t>E1310</t>
  </si>
  <si>
    <t>Younique White 2-3 Eye</t>
  </si>
  <si>
    <t>E1300</t>
  </si>
  <si>
    <t>Younique Salmon 3-5 Eye</t>
  </si>
  <si>
    <t>E1290</t>
  </si>
  <si>
    <t>Younique Salmon 2-3 Eye</t>
  </si>
  <si>
    <t>E1280</t>
  </si>
  <si>
    <t>Younique Pink 3-5 Eye</t>
  </si>
  <si>
    <t>E1270</t>
  </si>
  <si>
    <t>Younique Pink 2-3 Eye</t>
  </si>
  <si>
    <t>E1260</t>
  </si>
  <si>
    <t>Younique Lilac 3-5 Eye</t>
  </si>
  <si>
    <t>E1250</t>
  </si>
  <si>
    <t>Younique Lilac 2-3 Eye</t>
  </si>
  <si>
    <t>E1240</t>
  </si>
  <si>
    <t>Younique Carmine 3-5 Eye</t>
  </si>
  <si>
    <t>E1230</t>
  </si>
  <si>
    <t>Younique Carmine 2-3 Eye</t>
  </si>
  <si>
    <t>E1220</t>
  </si>
  <si>
    <t>Visions 3-5 Eye</t>
  </si>
  <si>
    <t>E1210</t>
  </si>
  <si>
    <t>Visions 2-3 Eye</t>
  </si>
  <si>
    <t>E1200</t>
  </si>
  <si>
    <t>Vision in Red 3-5 Eye</t>
  </si>
  <si>
    <t>E1190</t>
  </si>
  <si>
    <t>Vision in Red 2-3 Eye</t>
  </si>
  <si>
    <t>E1180</t>
  </si>
  <si>
    <t>Vision in Pink 3-5 Eye</t>
  </si>
  <si>
    <t>E1170</t>
  </si>
  <si>
    <t>Vision in Pink 2-3 Eye</t>
  </si>
  <si>
    <t>E1160</t>
  </si>
  <si>
    <t>Snow Drift 3-5 Eye</t>
  </si>
  <si>
    <t>E1150</t>
  </si>
  <si>
    <t>Snow Drift 2-3 Eye</t>
  </si>
  <si>
    <t>E1140</t>
  </si>
  <si>
    <t>Sister Theresa 3-5 Eye</t>
  </si>
  <si>
    <t>E1130</t>
  </si>
  <si>
    <t>Sister Theresa 2-3 Eye</t>
  </si>
  <si>
    <t>E1120</t>
  </si>
  <si>
    <t>Ostrich Plume 3-5 Eye</t>
  </si>
  <si>
    <t>E1110</t>
  </si>
  <si>
    <t>Ostrich Plume 2-3 Eye</t>
  </si>
  <si>
    <t>E1100</t>
  </si>
  <si>
    <t>Montgomery 3-5 Eye</t>
  </si>
  <si>
    <t>E1090</t>
  </si>
  <si>
    <t>Montgomery 2-3 Eye</t>
  </si>
  <si>
    <t>E1080</t>
  </si>
  <si>
    <t>Fanal 3-5 Eye</t>
  </si>
  <si>
    <t>E1070</t>
  </si>
  <si>
    <t>Fanal 2-3 Eye</t>
  </si>
  <si>
    <t>E1060</t>
  </si>
  <si>
    <t>Deutschland 3-5 Eye</t>
  </si>
  <si>
    <t>E1050</t>
  </si>
  <si>
    <t>Deutschland 2-3 Eye</t>
  </si>
  <si>
    <t>E1040</t>
  </si>
  <si>
    <t>Delft Lace 3-5 Eye</t>
  </si>
  <si>
    <t>E1030</t>
  </si>
  <si>
    <t>Delft Lace 2-3 Eye</t>
  </si>
  <si>
    <t>E1020</t>
  </si>
  <si>
    <t>Bridal Veil 3-5 Eye</t>
  </si>
  <si>
    <t>E1010</t>
  </si>
  <si>
    <t>Bridal Veil 2-3 Eye</t>
  </si>
  <si>
    <t>E1000</t>
  </si>
  <si>
    <t>Origami Mix</t>
  </si>
  <si>
    <t>X0430</t>
  </si>
  <si>
    <t>V0430</t>
  </si>
  <si>
    <t>True Yellow</t>
  </si>
  <si>
    <t>C6055</t>
  </si>
  <si>
    <t>Red Thread</t>
  </si>
  <si>
    <t>C6050</t>
  </si>
  <si>
    <t>Raspberry Rum</t>
  </si>
  <si>
    <t>C6045</t>
  </si>
  <si>
    <t>Partytime</t>
  </si>
  <si>
    <t>C6040</t>
  </si>
  <si>
    <t>Little Ruby</t>
  </si>
  <si>
    <t>C6035</t>
  </si>
  <si>
    <t>Grenadine</t>
  </si>
  <si>
    <t>C6030</t>
  </si>
  <si>
    <t>Brazilian Red Hot</t>
  </si>
  <si>
    <t>C6025</t>
  </si>
  <si>
    <t>Variegated Salmon</t>
  </si>
  <si>
    <t>C6010</t>
  </si>
  <si>
    <t>TAGCODE</t>
  </si>
  <si>
    <t>BUNDLE</t>
  </si>
  <si>
    <t>VARIETY</t>
  </si>
  <si>
    <t>SPECIE</t>
  </si>
  <si>
    <t>CODE</t>
  </si>
  <si>
    <r>
      <t xml:space="preserve">Email your completed order to your sales rep or </t>
    </r>
    <r>
      <rPr>
        <b/>
        <sz val="14"/>
        <color rgb="FF00C3E8"/>
        <rFont val="Arial Narrow"/>
        <family val="2"/>
      </rPr>
      <t>sales@jollyfarmer.com</t>
    </r>
  </si>
  <si>
    <t>Column11</t>
  </si>
  <si>
    <t>Tags INCL?</t>
  </si>
  <si>
    <t>Select</t>
  </si>
  <si>
    <t>Please fill in all the info below</t>
  </si>
  <si>
    <t xml:space="preserve">O  R  D  E  R    F  O  R  M </t>
  </si>
  <si>
    <t>Red</t>
  </si>
  <si>
    <t>White</t>
  </si>
  <si>
    <t>Yellow</t>
  </si>
  <si>
    <t>Amiko Bronze</t>
  </si>
  <si>
    <t>Conaco Gold</t>
  </si>
  <si>
    <t>Conaco Orange</t>
  </si>
  <si>
    <t>Conella Orange</t>
  </si>
  <si>
    <t>Jasoda Orange</t>
  </si>
  <si>
    <t>Mika Orange</t>
  </si>
  <si>
    <t>Miora Orange</t>
  </si>
  <si>
    <t>Padre Orange</t>
  </si>
  <si>
    <t>Rhinos Orange</t>
  </si>
  <si>
    <t>Staviski Orange</t>
  </si>
  <si>
    <t>Urano Orange</t>
  </si>
  <si>
    <t>Veritas Orange</t>
  </si>
  <si>
    <t>Vigorelli Orange</t>
  </si>
  <si>
    <t>Adiva Purple</t>
  </si>
  <si>
    <t>Amiko Violet</t>
  </si>
  <si>
    <t>Jasoda Purple</t>
  </si>
  <si>
    <t>Magnus Violet</t>
  </si>
  <si>
    <t>Pobo Lavender</t>
  </si>
  <si>
    <t>Pomona Violet</t>
  </si>
  <si>
    <t>Staviski Pink</t>
  </si>
  <si>
    <t>Zaza Purple</t>
  </si>
  <si>
    <t>Amadora Red</t>
  </si>
  <si>
    <t>Granata Red</t>
  </si>
  <si>
    <t>Jasoda Red</t>
  </si>
  <si>
    <t>Lava Red</t>
  </si>
  <si>
    <t>Padre Cerise</t>
  </si>
  <si>
    <t>Pobo Red</t>
  </si>
  <si>
    <t>Vega Red</t>
  </si>
  <si>
    <t>Aluga White</t>
  </si>
  <si>
    <t>Amiko White</t>
  </si>
  <si>
    <t>Espero White</t>
  </si>
  <si>
    <t>Jasoda White</t>
  </si>
  <si>
    <t>Lesconil White</t>
  </si>
  <si>
    <t>Mabel White</t>
  </si>
  <si>
    <t>Padre White</t>
  </si>
  <si>
    <t>Prima White</t>
  </si>
  <si>
    <t>Staviski White</t>
  </si>
  <si>
    <t>Allegra Yellow</t>
  </si>
  <si>
    <t>Aluga Yellow</t>
  </si>
  <si>
    <t>Amiko Yellow</t>
  </si>
  <si>
    <t>Conaco Yellow</t>
  </si>
  <si>
    <t>Conella Yellow</t>
  </si>
  <si>
    <t>Espero Yellow</t>
  </si>
  <si>
    <t>Jasoda Yellow</t>
  </si>
  <si>
    <t>Mouria Yellow</t>
  </si>
  <si>
    <t>Padre Yellow</t>
  </si>
  <si>
    <t>Sinelli Yellow</t>
  </si>
  <si>
    <t>Staviski Yellow</t>
  </si>
  <si>
    <t>Urano Yellow</t>
  </si>
  <si>
    <t>Venos Yellow</t>
  </si>
  <si>
    <t>Veritas Yellow</t>
  </si>
  <si>
    <t>Aubrey Orange</t>
  </si>
  <si>
    <t>Beverly Bronze</t>
  </si>
  <si>
    <t>Beverly Dark Bronze</t>
  </si>
  <si>
    <t>Beverly Orange</t>
  </si>
  <si>
    <t>Electra Amber Imp</t>
  </si>
  <si>
    <t>Gigi Orange</t>
  </si>
  <si>
    <t>Hailey Orange</t>
  </si>
  <si>
    <t>Hannah Orange</t>
  </si>
  <si>
    <t>Jacqueline Orange Fusion</t>
  </si>
  <si>
    <t>Keeley Orange</t>
  </si>
  <si>
    <t>Makenna Orange</t>
  </si>
  <si>
    <t>Miranda Orange</t>
  </si>
  <si>
    <t>Rhonda Bronze</t>
  </si>
  <si>
    <t>Coral</t>
  </si>
  <si>
    <t>Chelsey Coral</t>
  </si>
  <si>
    <t>Gigi Coral</t>
  </si>
  <si>
    <t>Jacqueline Peach Fusion</t>
  </si>
  <si>
    <t>Pink/Purple</t>
  </si>
  <si>
    <t>Arlette Purple</t>
  </si>
  <si>
    <t>Chelsey Pink</t>
  </si>
  <si>
    <t>Cheryl Pink</t>
  </si>
  <si>
    <t>Danielle Purple</t>
  </si>
  <si>
    <t>Gigi Dark Pink</t>
  </si>
  <si>
    <t>Jacqueline Rose</t>
  </si>
  <si>
    <t>Patty Purple</t>
  </si>
  <si>
    <t>Rhonda Purple</t>
  </si>
  <si>
    <t>Ursula Lavender</t>
  </si>
  <si>
    <t>Wanda Lavender</t>
  </si>
  <si>
    <t>Wanda Purple</t>
  </si>
  <si>
    <t>Aideen Red Fire</t>
  </si>
  <si>
    <t>Ashley Red</t>
  </si>
  <si>
    <t>Bonnie Red</t>
  </si>
  <si>
    <t>Danielle Red</t>
  </si>
  <si>
    <t>Edana Red</t>
  </si>
  <si>
    <t>Hestia Hot Red</t>
  </si>
  <si>
    <t>Kathleen Dark Red</t>
  </si>
  <si>
    <t>Mila Red</t>
  </si>
  <si>
    <t>Patty Pomegranate</t>
  </si>
  <si>
    <t>Rhonda Red</t>
  </si>
  <si>
    <t>Tabitha Scarlet</t>
  </si>
  <si>
    <t>Wanda Red</t>
  </si>
  <si>
    <t>Bertha White</t>
  </si>
  <si>
    <t>Chelsey White</t>
  </si>
  <si>
    <t>Edith White</t>
  </si>
  <si>
    <t>Gigi Snow</t>
  </si>
  <si>
    <t>Jacqueline Pearl</t>
  </si>
  <si>
    <t>Rhonda White</t>
  </si>
  <si>
    <t>Shannon White</t>
  </si>
  <si>
    <t>Wilma White</t>
  </si>
  <si>
    <t>Bethany Yellow</t>
  </si>
  <si>
    <t>Chelsey Yellow</t>
  </si>
  <si>
    <t>Dawn Yellow</t>
  </si>
  <si>
    <t>Elena Gold</t>
  </si>
  <si>
    <t>Gigi Gold</t>
  </si>
  <si>
    <t>Gigi Yellow</t>
  </si>
  <si>
    <t>Makayla Yellow</t>
  </si>
  <si>
    <t>Mary Yellow</t>
  </si>
  <si>
    <t>Michelle Gold</t>
  </si>
  <si>
    <t>Rhonda Yellow</t>
  </si>
  <si>
    <t>Wilma Yellow</t>
  </si>
  <si>
    <t>Yolanda Yellow</t>
  </si>
  <si>
    <t>Belgian</t>
  </si>
  <si>
    <t>Bronze/Orange</t>
  </si>
  <si>
    <t>Color</t>
  </si>
  <si>
    <t>TAGS INCL</t>
  </si>
  <si>
    <t>looks for YES in tray sizes</t>
  </si>
  <si>
    <t>looks for true in AF</t>
  </si>
  <si>
    <t>safety turns red if no qty when size selected</t>
  </si>
  <si>
    <t>F O R M   M U S T   B E   F I L L E D   O U T</t>
  </si>
  <si>
    <t>T H A N K S   F O R   C O M P L E T I N G !</t>
  </si>
  <si>
    <t>512</t>
  </si>
  <si>
    <t>Column52</t>
  </si>
  <si>
    <t>Column53</t>
  </si>
  <si>
    <t>Column54</t>
  </si>
  <si>
    <t>Aduro Orange</t>
  </si>
  <si>
    <t>Arluno Orange</t>
  </si>
  <si>
    <t>Fonti Orange</t>
  </si>
  <si>
    <t>Peroni Orange</t>
  </si>
  <si>
    <t>Aduro Purple</t>
  </si>
  <si>
    <t>Arluno Pink</t>
  </si>
  <si>
    <t>Arluno Purple</t>
  </si>
  <si>
    <t>Fonti Pink</t>
  </si>
  <si>
    <t>Como Red</t>
  </si>
  <si>
    <t>Arluno Vanilla</t>
  </si>
  <si>
    <t>Fonti White</t>
  </si>
  <si>
    <t>Arluno Yellow</t>
  </si>
  <si>
    <t>Fonti Yellow</t>
  </si>
  <si>
    <t>Ditto White</t>
  </si>
  <si>
    <t>Cheryl Spicy Orange</t>
  </si>
  <si>
    <t>Hailey Gold</t>
  </si>
  <si>
    <t>Stacy Dazzling Orange</t>
  </si>
  <si>
    <t>Ursula Fancy Orange</t>
  </si>
  <si>
    <t>Cheryl Regal Purple</t>
  </si>
  <si>
    <t>Jacqueline Pink</t>
  </si>
  <si>
    <t>Veronica Dark Pink</t>
  </si>
  <si>
    <t>Cheryl Jolly Red</t>
  </si>
  <si>
    <t>Cynthia Scarlet</t>
  </si>
  <si>
    <t>Hailey Red Bronze</t>
  </si>
  <si>
    <t>Cheryl Golden</t>
  </si>
  <si>
    <t>Cheryl Sparkling Yellow</t>
  </si>
  <si>
    <t>Jacqueline Yellow</t>
  </si>
  <si>
    <t>Ursula Sunny Yellow</t>
  </si>
  <si>
    <t>Effective for shipments between November 1, 2018 to June 30, 2019</t>
  </si>
  <si>
    <t>Fonti Coral</t>
  </si>
  <si>
    <t>Arluno Dark Pink</t>
  </si>
  <si>
    <t>Fonti Dark Pink</t>
  </si>
  <si>
    <t>Jasoda Pink</t>
  </si>
  <si>
    <t>Aduro Red</t>
  </si>
  <si>
    <t>Arluno Red</t>
  </si>
  <si>
    <t>Apple Cider</t>
  </si>
  <si>
    <t>Balance Bronze Bicolor</t>
  </si>
  <si>
    <t>Crush Orange</t>
  </si>
  <si>
    <t>Ditto Dark Orange</t>
  </si>
  <si>
    <t>Flame Bicolor</t>
  </si>
  <si>
    <t>Goal Orange</t>
  </si>
  <si>
    <t>Homerun Orange</t>
  </si>
  <si>
    <t>Jolly Dark Bronze</t>
  </si>
  <si>
    <t>Melody Bronze</t>
  </si>
  <si>
    <t>Merry Bronze Bicolor</t>
  </si>
  <si>
    <t>Reef Bronze</t>
  </si>
  <si>
    <t>Solar Flare</t>
  </si>
  <si>
    <t>Cherry Purple</t>
  </si>
  <si>
    <t>Concert Purple</t>
  </si>
  <si>
    <t>Ditto Dark Pink</t>
  </si>
  <si>
    <t>Ecstatic Purple</t>
  </si>
  <si>
    <t>Elated Purple</t>
  </si>
  <si>
    <t>Festive Purple</t>
  </si>
  <si>
    <t>Homerun Pink</t>
  </si>
  <si>
    <t>Lagoon Purple</t>
  </si>
  <si>
    <t>Lively Pink Bicolor</t>
  </si>
  <si>
    <t>Lucky Purple</t>
  </si>
  <si>
    <t>Shore Appleblossom</t>
  </si>
  <si>
    <t>Catch Red</t>
  </si>
  <si>
    <t>Cheer Red</t>
  </si>
  <si>
    <t>Cherry Red</t>
  </si>
  <si>
    <t>Fiesta Red</t>
  </si>
  <si>
    <t>Power Red</t>
  </si>
  <si>
    <t>Seaside Red</t>
  </si>
  <si>
    <t>Tiger Eyes</t>
  </si>
  <si>
    <t>Volley Red</t>
  </si>
  <si>
    <t>Calm White</t>
  </si>
  <si>
    <t>Ceremony White</t>
  </si>
  <si>
    <t>Fair White</t>
  </si>
  <si>
    <t>Homerun White</t>
  </si>
  <si>
    <t>Jump White</t>
  </si>
  <si>
    <t>Beach Yellow</t>
  </si>
  <si>
    <t>Blitz Lemon</t>
  </si>
  <si>
    <t>Cruise Yellow</t>
  </si>
  <si>
    <t>Desire Golden</t>
  </si>
  <si>
    <t>Goal Yellow</t>
  </si>
  <si>
    <t>Sing Yellow</t>
  </si>
  <si>
    <t>Wonder Yellow</t>
  </si>
  <si>
    <t>Autumn Sunset</t>
  </si>
  <si>
    <t>Wanda Bronze</t>
  </si>
  <si>
    <t>Cheryl Frosty White</t>
  </si>
  <si>
    <t>Beverly Gold</t>
  </si>
  <si>
    <t>Tanya Yellow</t>
  </si>
  <si>
    <t>Best Way</t>
  </si>
  <si>
    <t>Soul Sister Orange</t>
  </si>
  <si>
    <t>Soul Sister Dark Pink</t>
  </si>
  <si>
    <t>Soul Sister Pink</t>
  </si>
  <si>
    <t>Fonti Red</t>
  </si>
  <si>
    <t>Soul Sister Red</t>
  </si>
  <si>
    <t>Soul Sister White</t>
  </si>
  <si>
    <t>Soul Sister Yellow</t>
  </si>
  <si>
    <t>Toast Orange</t>
  </si>
  <si>
    <t>Buzz Lavender</t>
  </si>
  <si>
    <t>Strawberry Ice</t>
  </si>
  <si>
    <t>Buzz Merlot</t>
  </si>
  <si>
    <t>Jubilant Red</t>
  </si>
  <si>
    <t>Tracy Orange</t>
  </si>
  <si>
    <t>Adriana Purple</t>
  </si>
  <si>
    <t>Demi Pink</t>
  </si>
  <si>
    <t>Rihanna Red</t>
  </si>
  <si>
    <t>Selena Red</t>
  </si>
  <si>
    <t>SUPPLIER</t>
  </si>
  <si>
    <t xml:space="preserve">COLOR </t>
  </si>
  <si>
    <t>NATURAL SEASON NORTH WK</t>
  </si>
  <si>
    <t>SOUTH</t>
  </si>
  <si>
    <t>B</t>
  </si>
  <si>
    <t>Camina Red</t>
  </si>
  <si>
    <t>Savona Red</t>
  </si>
  <si>
    <t>S</t>
  </si>
  <si>
    <t>M</t>
  </si>
  <si>
    <t>T</t>
  </si>
  <si>
    <t>W</t>
  </si>
  <si>
    <t>F</t>
  </si>
  <si>
    <t>MAY</t>
  </si>
  <si>
    <t xml:space="preserve"> Natural season response range</t>
  </si>
  <si>
    <t>Bracteantha, Granvia Gold</t>
  </si>
  <si>
    <t>Coreopsis, Double the Sun</t>
  </si>
  <si>
    <t>Coreopsis, Solanna Golden Sphere</t>
  </si>
  <si>
    <t>Crassula, Campfire</t>
  </si>
  <si>
    <t>Crassula, Hobbit</t>
  </si>
  <si>
    <t>Crassula, ovata minor</t>
  </si>
  <si>
    <t>Crassula, perforata variegata</t>
  </si>
  <si>
    <t>Echeveria, Lilacina</t>
  </si>
  <si>
    <t>Echeveria, subsessilis Blue</t>
  </si>
  <si>
    <t>Echinacea purpurea, Sombrero Lemon Yellow</t>
  </si>
  <si>
    <t>Echinacea purpurea, Sombrero Salsa Red</t>
  </si>
  <si>
    <t>Echinacea purpurea, Sombrero Tres Amigos</t>
  </si>
  <si>
    <t>Kalanchoe, Desert Rose</t>
  </si>
  <si>
    <t>Pennisetum, Fireworks</t>
  </si>
  <si>
    <t>Rudbeckia, Amarillo Gold</t>
  </si>
  <si>
    <t>Rudbeckia, Autumn Colors</t>
  </si>
  <si>
    <t>Rudbeckia, Indian Summer</t>
  </si>
  <si>
    <t>Sedum creeping, dasyphyllum Major</t>
  </si>
  <si>
    <t>Sedum creeping, Lemon Ball</t>
  </si>
  <si>
    <t>Sedum creeping, Mixed</t>
  </si>
  <si>
    <t>Sedum creeping, sieboldii</t>
  </si>
  <si>
    <t>Sempervivum, Cobweb</t>
  </si>
  <si>
    <t>Sempervivum, Royal Ruby</t>
  </si>
  <si>
    <t>Sempervivum, Sunset</t>
  </si>
  <si>
    <t>Senecio, Blue Chalk Finger</t>
  </si>
  <si>
    <t>Senecio, rowleyanus</t>
  </si>
  <si>
    <t>Vinca minor, Bowles</t>
  </si>
  <si>
    <t>Flowering Cabbage, Osaka IQ Red</t>
  </si>
  <si>
    <t>Flowering Cabbage, Pigeon Purple</t>
  </si>
  <si>
    <t>Flowering Cabbage, Pigeon Red</t>
  </si>
  <si>
    <t>Flowering Cabbage, Pigeon Victoria</t>
  </si>
  <si>
    <t>Flowering Cabbage, Pigeon White</t>
  </si>
  <si>
    <t>Flowering Kale, Bor Scarlet</t>
  </si>
  <si>
    <t>Flowering Kale, Bor Winter</t>
  </si>
  <si>
    <t>Flowering Kale, Dinosaur</t>
  </si>
  <si>
    <t>Flowering Kale, Glamour Red</t>
  </si>
  <si>
    <t>Flowering Kale, Kamome Pink</t>
  </si>
  <si>
    <t>Flowering Kale, Nagoya Mix</t>
  </si>
  <si>
    <t>Flowering Kale, Nagoya Red</t>
  </si>
  <si>
    <t>Flowering Kale, Nagoya Rose</t>
  </si>
  <si>
    <t>Flowering Kale, Nagoya White</t>
  </si>
  <si>
    <t>Flowering Kale, Peacock Red</t>
  </si>
  <si>
    <t>Flowering Kale, Peacock White</t>
  </si>
  <si>
    <t>Flowering Kale, Yokohama Mix</t>
  </si>
  <si>
    <t>Flowering Kale, Yokohama Red</t>
  </si>
  <si>
    <t>Flowering Kale, Yokohama White</t>
  </si>
  <si>
    <t>Cipriani Pink</t>
  </si>
  <si>
    <t>Koko Purple</t>
  </si>
  <si>
    <t>Magnus Pink</t>
  </si>
  <si>
    <t>Vigorelli Gold</t>
  </si>
  <si>
    <t>Banquet Red Bicolor</t>
  </si>
  <si>
    <t>Homerun Scarlet</t>
  </si>
  <si>
    <t>Jamboree Red Yellow</t>
  </si>
  <si>
    <t>Karamum 24 Bronze</t>
  </si>
  <si>
    <t>Sunblaze Flame</t>
  </si>
  <si>
    <t>Banquet Pink Bicolor</t>
  </si>
  <si>
    <t>Banquet Purple</t>
  </si>
  <si>
    <t>Jamboree Purple White</t>
  </si>
  <si>
    <t>Ditto Yellow</t>
  </si>
  <si>
    <t>Homerun Yellow Imp</t>
  </si>
  <si>
    <t>Karamum 24 Gold</t>
  </si>
  <si>
    <t>Judy Bronze</t>
  </si>
  <si>
    <t>Elizabeth Dark Pink</t>
  </si>
  <si>
    <t>Summer Sunset</t>
  </si>
  <si>
    <t>Teresa Pink</t>
  </si>
  <si>
    <t>Josephine Red</t>
  </si>
  <si>
    <t>Jane Yellow</t>
  </si>
  <si>
    <r>
      <t>wk</t>
    </r>
    <r>
      <rPr>
        <b/>
        <sz val="12"/>
        <color theme="1"/>
        <rFont val="Arial Narrow"/>
        <family val="2"/>
      </rPr>
      <t xml:space="preserve"> 17</t>
    </r>
  </si>
  <si>
    <r>
      <t>wk</t>
    </r>
    <r>
      <rPr>
        <b/>
        <sz val="12"/>
        <color theme="1"/>
        <rFont val="Arial Narrow"/>
        <family val="2"/>
      </rPr>
      <t xml:space="preserve"> 18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</si>
  <si>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19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</si>
  <si>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20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</si>
  <si>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21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</si>
  <si>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22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</si>
  <si>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23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</si>
  <si>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24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</si>
  <si>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25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</si>
  <si>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26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</si>
  <si>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27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</si>
  <si>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28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</si>
  <si>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29</t>
    </r>
    <r>
      <rPr>
        <sz val="12"/>
        <color theme="1"/>
        <rFont val="Calibri"/>
        <family val="2"/>
        <scheme val="minor"/>
      </rPr>
      <t/>
    </r>
  </si>
  <si>
    <t>Heuchera, Carnival Plum Crazy</t>
  </si>
  <si>
    <t>Heuchera, Carnival Rose Granita</t>
  </si>
  <si>
    <t>Flowering Cabbage, Songbird Mix</t>
  </si>
  <si>
    <t>Flowering Cabbage, Songbird Pink</t>
  </si>
  <si>
    <t>Flowering Cabbage, Songbird Red</t>
  </si>
  <si>
    <t>Flowering Cabbage, Songbird White</t>
  </si>
  <si>
    <t>Pennisetum, rubrum</t>
  </si>
  <si>
    <t>Echeveria, Vertis</t>
  </si>
  <si>
    <t>Echeveria, Mixed</t>
  </si>
  <si>
    <t>Sedum creeping, makinoi Ogon</t>
  </si>
  <si>
    <t>Sempervivum, Mixed</t>
  </si>
  <si>
    <t>Montauk Daisy</t>
  </si>
  <si>
    <t>Jamboree Pink White</t>
  </si>
  <si>
    <t>e-Transfer</t>
  </si>
  <si>
    <t>Canada only. Send payments to jfp_payments@jollyfarmer.com</t>
  </si>
  <si>
    <t>Sedum creeping, Coral Reef</t>
  </si>
  <si>
    <t>L I N E R S</t>
  </si>
  <si>
    <t>M U M S  &amp;</t>
  </si>
  <si>
    <t>Touchdown Bicolor Pink</t>
  </si>
  <si>
    <t>Touchdown Orange</t>
  </si>
  <si>
    <t>Touchdown Purple</t>
  </si>
  <si>
    <t>Touchdown White</t>
  </si>
  <si>
    <t>Touchdown Yellow</t>
  </si>
  <si>
    <t>Baoli Lilac</t>
  </si>
  <si>
    <t>Koko Red</t>
  </si>
  <si>
    <t>Beatrice Orange</t>
  </si>
  <si>
    <t>Dorothy Bronze</t>
  </si>
  <si>
    <t>Ellen Golden Bicolor</t>
  </si>
  <si>
    <t>Lucy Bronze Bicolor</t>
  </si>
  <si>
    <t>Pamela Orange</t>
  </si>
  <si>
    <t>Pamela Pink</t>
  </si>
  <si>
    <t>Pamela White</t>
  </si>
  <si>
    <t>Zelda Yellow</t>
  </si>
  <si>
    <t>Heuchera, Indian Summer Blackberry</t>
  </si>
  <si>
    <t>Heuchera, Indian Summer Cherryberry</t>
  </si>
  <si>
    <t>Heuchera, Indian Summer Mulberry</t>
  </si>
  <si>
    <t>Heuchera, Indian Summer Splashberry</t>
  </si>
  <si>
    <t>Sedum creeping, What a Doozie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</si>
  <si>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</si>
  <si>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</si>
  <si>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</si>
  <si>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</si>
  <si>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</si>
  <si>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</si>
  <si>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</si>
  <si>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</si>
  <si>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</si>
  <si>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</si>
  <si>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</si>
  <si>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Lively Bronze Bicolor</t>
  </si>
  <si>
    <t>Heuchera, Magma</t>
  </si>
  <si>
    <t>Pamela Yellow</t>
  </si>
  <si>
    <t>Vigorelli Purple</t>
  </si>
  <si>
    <t>Urano Red</t>
  </si>
  <si>
    <t>Column12</t>
  </si>
  <si>
    <t>144</t>
  </si>
  <si>
    <t>288</t>
  </si>
  <si>
    <t>Auto:</t>
  </si>
  <si>
    <t>Zip/Postal</t>
  </si>
  <si>
    <t>Dropdown</t>
  </si>
  <si>
    <t>RECOMMENDED ACCESSORIES</t>
  </si>
  <si>
    <t>TAGS</t>
  </si>
  <si>
    <t>Sizing</t>
  </si>
  <si>
    <t>TagOrderMethod2</t>
  </si>
  <si>
    <t>Qty/Ratio3</t>
  </si>
  <si>
    <t>Makes:</t>
  </si>
  <si>
    <t>Tags</t>
  </si>
  <si>
    <t>Beverly Bright Penny</t>
  </si>
  <si>
    <t>Chelsey Bright Spot</t>
  </si>
  <si>
    <t>Cheryl Farmers Market</t>
  </si>
  <si>
    <t>Cheryl Hayride</t>
  </si>
  <si>
    <t>Cheryl Pumpkin Patch</t>
  </si>
  <si>
    <t>Cheryl Sweater Weather</t>
  </si>
  <si>
    <t>Gigi Acorn Lane</t>
  </si>
  <si>
    <t>Gigi Autumn Morning</t>
  </si>
  <si>
    <t>Gigi Campfire</t>
  </si>
  <si>
    <t>Hailey Color Field</t>
  </si>
  <si>
    <t>Jacqueline Fall Sunset</t>
  </si>
  <si>
    <t>Jacqueline Game Day</t>
  </si>
  <si>
    <t>Jacqueline Harvest Fusion</t>
  </si>
  <si>
    <t>Wanda Fall Berry</t>
  </si>
  <si>
    <t>Flowering Kale, Crystal Deep Red</t>
  </si>
  <si>
    <t>Flowering Kale, Crystal Pink</t>
  </si>
  <si>
    <t>Flowering Kale, Crystal Snow</t>
  </si>
  <si>
    <t>Flowering Kale, Kamome Bright Red</t>
  </si>
  <si>
    <t>Flowering Kale, Kamome Bright White</t>
  </si>
  <si>
    <t>Zinnia, Profusion Red Yellow Bi</t>
  </si>
  <si>
    <t>Zinnia, ProfusionDble Fire</t>
  </si>
  <si>
    <t>Bidens, Blazing Ring of Fire</t>
  </si>
  <si>
    <t>Bracteantha, Cottage Bronze</t>
  </si>
  <si>
    <t>Bracteantha, Cottage Yellow</t>
  </si>
  <si>
    <t>Bracteantha, Granvia Crimson Sun</t>
  </si>
  <si>
    <t>Bracteantha, Granvia Pink</t>
  </si>
  <si>
    <t>Celosia plumosa, Kelos Fire Lime</t>
  </si>
  <si>
    <t>Celosia plumosa, Kelos Fire Magenta</t>
  </si>
  <si>
    <t>Celosia plumosa, Kelos Fire Orange</t>
  </si>
  <si>
    <t>Celosia plumosa, Kelos Fire Red</t>
  </si>
  <si>
    <t>Celosia plumosa, Kelos Fire Scarlet</t>
  </si>
  <si>
    <t>Celosia plumosa, Kelos Fire Yellow</t>
  </si>
  <si>
    <t>Celosia spicata, Kelos Atomic Purple</t>
  </si>
  <si>
    <t>Helianthus, Sunmazing</t>
  </si>
  <si>
    <t>Petchoa, SuperCalPrm Cinnamon</t>
  </si>
  <si>
    <t>Petchoa, SuperCalPrm Red Maple</t>
  </si>
  <si>
    <t>Petchoa, SuperCalPrm Sunset Orange</t>
  </si>
  <si>
    <t>Petchoa, SuperCalPrm Yellow Sun</t>
  </si>
  <si>
    <t>Artemisia, Sea Salt</t>
  </si>
  <si>
    <t>Chlorophytum, Green Edge</t>
  </si>
  <si>
    <t>Chlorophytum, White Edge</t>
  </si>
  <si>
    <t>Hedera, Luzii</t>
  </si>
  <si>
    <t>Hedera, Needlepoint</t>
  </si>
  <si>
    <t>Hedera, Teardrop</t>
  </si>
  <si>
    <t>Hedera, Yellow Ripple</t>
  </si>
  <si>
    <t>Lysimachia, nummularia Karat</t>
  </si>
  <si>
    <t>Vinca major, Variegated</t>
  </si>
  <si>
    <t>Vinca minor, Illumination</t>
  </si>
  <si>
    <t>Blechnum, Silver Lady</t>
  </si>
  <si>
    <t>Nephrolepis biser, Macho</t>
  </si>
  <si>
    <t>Nephrolepis exalt, Boston Blue Bells</t>
  </si>
  <si>
    <t>Nephrolepis exalt, Boston True</t>
  </si>
  <si>
    <t>Nephrolepis exalt, Cotton Candy</t>
  </si>
  <si>
    <t>Nephrolepis exalt, Fluffy Ruffles</t>
  </si>
  <si>
    <t>Nephrolepis exalt, Nevada</t>
  </si>
  <si>
    <t>Nephrolepis oblit, Emerald Queen</t>
  </si>
  <si>
    <t>Carex, Red Rooster</t>
  </si>
  <si>
    <t>Miscanthus, sinensis Gold Breeze</t>
  </si>
  <si>
    <t>Pennisetum, Cherry Sparkler</t>
  </si>
  <si>
    <t>Pennisetum, Sky Rocket</t>
  </si>
  <si>
    <t>Echeveria, Coral Reef Pink</t>
  </si>
  <si>
    <t>Echeveria, Red Prince</t>
  </si>
  <si>
    <t>Portulaca Succulnt, Molokiniensis</t>
  </si>
  <si>
    <t>Sedum creeping, Lizard</t>
  </si>
  <si>
    <t>Sedum creeping, Sunsparkler Plum Dazzled</t>
  </si>
  <si>
    <t>Sempervivum, Supersemp Onyx</t>
  </si>
  <si>
    <t>Coreopsis, Solanna Sunset Bright</t>
  </si>
  <si>
    <t>Echinacea purpurea, Cheyenne Spirit</t>
  </si>
  <si>
    <t>Echinacea purpurea, PowWow White</t>
  </si>
  <si>
    <t>Echinacea purpurea, PowWow Wild Berry</t>
  </si>
  <si>
    <t>Echinacea purpurea, SunSeekers Golden Sun</t>
  </si>
  <si>
    <t>Echinacea purpurea, SunSeekers Mineola</t>
  </si>
  <si>
    <t>Echinacea purpurea, SunSeekers Sweet Fuchsia</t>
  </si>
  <si>
    <t>Echinacea purpurea, SunSeekers Tequila Snrise</t>
  </si>
  <si>
    <t>Gaillardia, Arizona Red Shades</t>
  </si>
  <si>
    <t>Gaillardia, Arizona Sun</t>
  </si>
  <si>
    <t>Heuchera, Carnival Cinnamon Stick</t>
  </si>
  <si>
    <t>Heuchera, Indian Summer Orangeberry</t>
  </si>
  <si>
    <t>Heuchera, Indian Summer Silverberry</t>
  </si>
  <si>
    <t>Rudbeckia, Cherry Brandy</t>
  </si>
  <si>
    <t>Rudbeckia, Goldsturm</t>
  </si>
  <si>
    <t>Rudbeckia, Pawnee Spirit</t>
  </si>
  <si>
    <t>MUM COMBO</t>
  </si>
  <si>
    <t>Berry Blast Bicolor</t>
  </si>
  <si>
    <t>Peppermint Passion Pink</t>
  </si>
  <si>
    <t>Padre Lilac</t>
  </si>
  <si>
    <t>Penera Pink</t>
  </si>
  <si>
    <t>Penera Purple</t>
  </si>
  <si>
    <t>Penera Red  </t>
  </si>
  <si>
    <t>Nazimi White  </t>
  </si>
  <si>
    <t>Pauline Purple</t>
  </si>
  <si>
    <t>Alexa White</t>
  </si>
  <si>
    <t>Norah White</t>
  </si>
  <si>
    <t>Nadia Yellow</t>
  </si>
  <si>
    <t>Skylar Yellow</t>
  </si>
  <si>
    <t>Syngenta</t>
  </si>
  <si>
    <t>Flowering Cabbage, Osaka IQ White</t>
  </si>
  <si>
    <t>Flowering Cabbage, Osaka IQ Pink Bicolor</t>
  </si>
  <si>
    <t>Cheryl Glamorous</t>
  </si>
  <si>
    <t>2 0 2 5  F A L L</t>
  </si>
  <si>
    <t>2025 Calendar</t>
  </si>
  <si>
    <t>Flash Bronze</t>
  </si>
  <si>
    <t>Solstice Bronze</t>
  </si>
  <si>
    <t>Ditto Bronze</t>
  </si>
  <si>
    <t>Melanie Bronze Bicolor</t>
  </si>
  <si>
    <t xml:space="preserve">Jolt Bronze </t>
  </si>
  <si>
    <t>Magnus Orange</t>
  </si>
  <si>
    <t>Nikki Dark Pink</t>
  </si>
  <si>
    <t>Gabbie Purple</t>
  </si>
  <si>
    <t>Samantha Red</t>
  </si>
  <si>
    <t>Magnus Red</t>
  </si>
  <si>
    <t>Braga Red</t>
  </si>
  <si>
    <t>Magnus Vanilla</t>
  </si>
  <si>
    <t>Angela White</t>
  </si>
  <si>
    <t>Valerie Fuchsia</t>
  </si>
  <si>
    <t>Delight Yellow</t>
  </si>
  <si>
    <t>Maria Yellow</t>
  </si>
  <si>
    <t>Matata Yellow</t>
  </si>
  <si>
    <t>Magnus Gold</t>
  </si>
  <si>
    <t>Jennie Yellow</t>
  </si>
  <si>
    <t>Magnus Yellow</t>
  </si>
  <si>
    <t>2025 MUM LINERS LISTING</t>
  </si>
  <si>
    <t>Dianthus interspec, Jolt Cherry</t>
  </si>
  <si>
    <t>Dianthus interspec, Jolt Purple</t>
  </si>
  <si>
    <t>Dichondra, Silver Falls</t>
  </si>
  <si>
    <t>Dusty Miller, Silver Dust</t>
  </si>
  <si>
    <t>Eucalyptus, Silver Dollar</t>
  </si>
  <si>
    <t>Helianthus, Sunfinity Yellow w/ Dark Center</t>
  </si>
  <si>
    <t>Helianthus, Suntastic Yellow w/ Black Center</t>
  </si>
  <si>
    <t>Marigold - French, Fireball</t>
  </si>
  <si>
    <t>Marigold - French, Strawberry Blonde</t>
  </si>
  <si>
    <t>Orn. Pepper, Chilly Chili</t>
  </si>
  <si>
    <t>Orn. Pepper, Onyx Orange</t>
  </si>
  <si>
    <t>Orn. Pepper, Purple Flash</t>
  </si>
  <si>
    <t>Zinnia, Profusion Cherry Biclr</t>
  </si>
  <si>
    <t>Zinnia, Profusion Yellow</t>
  </si>
  <si>
    <t>Aster, Believer Purple</t>
  </si>
  <si>
    <t>Aster, Days Blue</t>
  </si>
  <si>
    <t>Aster, Dragon Blue</t>
  </si>
  <si>
    <t>Aster, Hazy Dark Pink</t>
  </si>
  <si>
    <t>Aster, Henry I Blue</t>
  </si>
  <si>
    <t>Aster, Henry I Pink</t>
  </si>
  <si>
    <t>Aster, Henry I Purple</t>
  </si>
  <si>
    <t>Aster, Henry III Pink</t>
  </si>
  <si>
    <t>Aster, Henry III Purple</t>
  </si>
  <si>
    <t>Aster, Magic Pink</t>
  </si>
  <si>
    <t>Aster, Magic Purple</t>
  </si>
  <si>
    <t>Aster, Marie III Dark Pink</t>
  </si>
  <si>
    <t>Aster, Peter III Blue</t>
  </si>
  <si>
    <t>Aster, Puff White</t>
  </si>
  <si>
    <t>Aster, Showmakers Arctic White</t>
  </si>
  <si>
    <t>Aster, Showmakers Blue Bayou</t>
  </si>
  <si>
    <t>Aster, Showmakers Indigo Ice</t>
  </si>
  <si>
    <t>Aster, Showmakers Magenta</t>
  </si>
  <si>
    <t>Aster, Showmakers Pretty Pink</t>
  </si>
  <si>
    <t>Flowering Cabbage, Osaka IQ Mix</t>
  </si>
  <si>
    <t>Bracteantha, Cottage Rose</t>
  </si>
  <si>
    <t>Helianthus, Sunbelievable Brown Eyed Girl</t>
  </si>
  <si>
    <t>Petchoa, SuperCalPrm Caramel Yellow</t>
  </si>
  <si>
    <t>Petchoa, SuperCalPrm French Vanilla</t>
  </si>
  <si>
    <t>Petchoa, Easy Liner Bonfire</t>
  </si>
  <si>
    <t>Tradescantia, Pistachio White</t>
  </si>
  <si>
    <t>Echinacea purpurea, Magnus</t>
  </si>
  <si>
    <t>Echinacea purpurea, Sombrero Mandarin Mambo</t>
  </si>
  <si>
    <t>Echinacea purpurea, SunSeekers Apple Green</t>
  </si>
  <si>
    <t>Echinacea purpurea, SunSeekers Pumpkin Pie</t>
  </si>
  <si>
    <t>Gaillardia, Arizona Apricot</t>
  </si>
  <si>
    <t>Gaillardia, Mesa Red</t>
  </si>
  <si>
    <t>Gaillardia, SpinTop Mariachi Copper Sun</t>
  </si>
  <si>
    <t>Gaillardia, SpinTop Orange Halo</t>
  </si>
  <si>
    <t>Gaillardia, SpinTop Red</t>
  </si>
  <si>
    <t>Gaillardia, SpinTop Redstarburst</t>
  </si>
  <si>
    <t>Heuchera, Citronelle</t>
  </si>
  <si>
    <t>Rudbeckia, Goldblitz</t>
  </si>
  <si>
    <t>Rudbeckia, MiniBeckia Flame</t>
  </si>
  <si>
    <t>Aloe, Pink Blush</t>
  </si>
  <si>
    <t>Cotyledon, Silver Peak</t>
  </si>
  <si>
    <t>Crassula, ovata Sunshine</t>
  </si>
  <si>
    <t>Delosperma, echinatum Gherkin</t>
  </si>
  <si>
    <t>Echeveria, Mensa</t>
  </si>
  <si>
    <t>Echeveria, Purple Pearl von Nurnberg</t>
  </si>
  <si>
    <t>Gastera, Royal Wolfgang</t>
  </si>
  <si>
    <t>Peperomia, String of Turtles</t>
  </si>
  <si>
    <t>Sedum creeping, Chocolate Ball</t>
  </si>
  <si>
    <t>Sedum creeping, Sunsparkler Firecracker</t>
  </si>
  <si>
    <t>Sedum creeping, Turkish Delight</t>
  </si>
  <si>
    <t>Sedum creeping, Voodoo</t>
  </si>
  <si>
    <t xml:space="preserve">A ANNUALS </t>
  </si>
  <si>
    <t>B CABBAGE &amp; KALE</t>
  </si>
  <si>
    <t>C LINERS</t>
  </si>
  <si>
    <t xml:space="preserve">D EASYLINER </t>
  </si>
  <si>
    <t xml:space="preserve">E FERNS </t>
  </si>
  <si>
    <t xml:space="preserve">F FOLIAGE </t>
  </si>
  <si>
    <t>G GRASSES</t>
  </si>
  <si>
    <t xml:space="preserve">H SUCCULENTS </t>
  </si>
  <si>
    <t xml:space="preserve">I PERENNIALS </t>
  </si>
  <si>
    <t>J ASTERS</t>
  </si>
  <si>
    <t>L BELGIAN</t>
  </si>
  <si>
    <t>M SYNGENTA</t>
  </si>
  <si>
    <t>Homerun Candy Corn</t>
  </si>
  <si>
    <t>Jolt Bronze</t>
  </si>
  <si>
    <t>K DÜMMEN</t>
  </si>
  <si>
    <t>Dümmen</t>
  </si>
  <si>
    <t>D</t>
  </si>
  <si>
    <t>DARIETY</t>
  </si>
  <si>
    <t>Staviski Red</t>
  </si>
  <si>
    <t>Vigorelli Red</t>
  </si>
  <si>
    <t>Beverly Yellow</t>
  </si>
  <si>
    <t>Cheerful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</si>
</sst>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0000"/>
    <numFmt numFmtId="165" formatCode="[$-816]mmm/yy;@"/>
    <numFmt numFmtId="166" formatCode="00000"/>
    <numFmt numFmtId="167" formatCode="[&lt;=9999999]###\-####;\(###\)\ ###\-####"/>
    <numFmt numFmtId="168" formatCode="mmmm\ d\,\ yyyy"/>
    <numFmt numFmtId="169" formatCode="0.0"/>
    <numFmt numFmtId="170" formatCode=";;;"/>
  </numFmts>
  <fonts count="10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theme="0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0"/>
      <name val="Arial Narrow"/>
      <family val="2"/>
    </font>
    <font>
      <b/>
      <sz val="20"/>
      <color rgb="FF00C3E8"/>
      <name val="Arial Narrow"/>
      <family val="2"/>
    </font>
    <font>
      <b/>
      <sz val="16"/>
      <color theme="1"/>
      <name val="Arial Narrow"/>
      <family val="2"/>
    </font>
    <font>
      <b/>
      <sz val="18"/>
      <color rgb="FF00C3E8"/>
      <name val="Arial Narrow"/>
      <family val="2"/>
    </font>
    <font>
      <sz val="20"/>
      <color rgb="FF00C3E8"/>
      <name val="Arial Narrow"/>
      <family val="2"/>
    </font>
    <font>
      <b/>
      <sz val="22"/>
      <color rgb="FF00C085"/>
      <name val="Arial Narrow"/>
      <family val="2"/>
    </font>
    <font>
      <sz val="14"/>
      <color theme="1"/>
      <name val="Arial Narrow"/>
      <family val="2"/>
    </font>
    <font>
      <b/>
      <sz val="10"/>
      <color theme="1" tint="0.499984740745262"/>
      <name val="Arial Narrow"/>
      <family val="2"/>
    </font>
    <font>
      <sz val="28"/>
      <color theme="1"/>
      <name val="Arial Narrow"/>
      <family val="2"/>
    </font>
    <font>
      <sz val="6"/>
      <color theme="1"/>
      <name val="Arial Narrow"/>
      <family val="2"/>
    </font>
    <font>
      <b/>
      <sz val="12"/>
      <color rgb="FF44E18E"/>
      <name val="Arial Narrow"/>
      <family val="2"/>
    </font>
    <font>
      <sz val="8"/>
      <name val="Calibri"/>
      <family val="2"/>
      <scheme val="minor"/>
    </font>
    <font>
      <b/>
      <sz val="12"/>
      <color theme="1" tint="0.249977111117893"/>
      <name val="Arial Narrow"/>
      <family val="2"/>
    </font>
    <font>
      <sz val="34"/>
      <color theme="1"/>
      <name val="Arial Narrow"/>
      <family val="2"/>
    </font>
    <font>
      <b/>
      <sz val="10"/>
      <color rgb="FF00C085"/>
      <name val="Arial Narrow"/>
      <family val="2"/>
    </font>
    <font>
      <b/>
      <sz val="10"/>
      <color rgb="FF00C3E8"/>
      <name val="Arial Narrow"/>
      <family val="2"/>
    </font>
    <font>
      <sz val="10"/>
      <color rgb="FF00C3E8"/>
      <name val="Arial Narrow"/>
      <family val="2"/>
    </font>
    <font>
      <b/>
      <sz val="10"/>
      <color rgb="FF44E18E"/>
      <name val="Arial Narrow"/>
      <family val="2"/>
    </font>
    <font>
      <b/>
      <sz val="16"/>
      <color rgb="FF00C085"/>
      <name val="Arial Narrow"/>
      <family val="2"/>
    </font>
    <font>
      <b/>
      <sz val="20"/>
      <color rgb="FFE7EBF1"/>
      <name val="Arial Narrow"/>
      <family val="2"/>
    </font>
    <font>
      <b/>
      <sz val="12"/>
      <color theme="4" tint="-0.249977111117893"/>
      <name val="Arial Narrow"/>
      <family val="2"/>
    </font>
    <font>
      <sz val="12"/>
      <name val="Arial Narrow"/>
      <family val="2"/>
    </font>
    <font>
      <sz val="14"/>
      <color theme="1" tint="0.249977111117893"/>
      <name val="Arial Narrow"/>
      <family val="2"/>
    </font>
    <font>
      <b/>
      <sz val="14"/>
      <color rgb="FF00C3E8"/>
      <name val="Arial Narrow"/>
      <family val="2"/>
    </font>
    <font>
      <b/>
      <sz val="18"/>
      <color theme="0"/>
      <name val="Arial Narrow"/>
      <family val="2"/>
    </font>
    <font>
      <b/>
      <sz val="20"/>
      <color theme="1"/>
      <name val="Arial Narrow"/>
      <family val="2"/>
    </font>
    <font>
      <b/>
      <sz val="16"/>
      <color rgb="FF0070C0"/>
      <name val="Arial Narrow"/>
      <family val="2"/>
    </font>
    <font>
      <b/>
      <sz val="18"/>
      <color theme="1" tint="0.34998626667073579"/>
      <name val="Arial Narrow"/>
      <family val="2"/>
    </font>
    <font>
      <b/>
      <sz val="20"/>
      <color theme="0"/>
      <name val="Arial Narrow"/>
      <family val="2"/>
    </font>
    <font>
      <b/>
      <sz val="12"/>
      <color theme="1"/>
      <name val="Arial Narrow"/>
      <family val="2"/>
    </font>
    <font>
      <b/>
      <sz val="13"/>
      <color theme="1"/>
      <name val="Arial Narrow"/>
      <family val="2"/>
    </font>
    <font>
      <b/>
      <sz val="14"/>
      <color theme="1" tint="0.249977111117893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rgb="FF00C085"/>
      <name val="Arial Narrow"/>
      <family val="2"/>
    </font>
    <font>
      <b/>
      <sz val="11"/>
      <color theme="1"/>
      <name val="Arial Narrow"/>
      <family val="2"/>
    </font>
    <font>
      <sz val="6"/>
      <color theme="0" tint="-0.14999847407452621"/>
      <name val="Arial Narrow"/>
      <family val="2"/>
    </font>
    <font>
      <sz val="9"/>
      <color theme="0" tint="-0.14999847407452621"/>
      <name val="Arial Narrow"/>
      <family val="2"/>
    </font>
    <font>
      <sz val="14"/>
      <color theme="0" tint="-0.14999847407452621"/>
      <name val="Arial Narrow"/>
      <family val="2"/>
    </font>
    <font>
      <sz val="10"/>
      <color theme="0" tint="-0.14999847407452621"/>
      <name val="Arial Narrow"/>
      <family val="2"/>
    </font>
    <font>
      <b/>
      <sz val="26"/>
      <color theme="1"/>
      <name val="Arial"/>
      <family val="2"/>
    </font>
    <font>
      <b/>
      <sz val="20"/>
      <color theme="1" tint="0.249977111117893"/>
      <name val="Arial"/>
      <family val="2"/>
    </font>
    <font>
      <b/>
      <sz val="4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 tint="0.499984740745262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22"/>
      <color rgb="FF00C085"/>
      <name val="Arial Narrow"/>
      <family val="2"/>
    </font>
    <font>
      <b/>
      <sz val="18"/>
      <color rgb="FF00C3E8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sz val="12"/>
      <color theme="0"/>
      <name val="Arial Narrow"/>
      <family val="2"/>
    </font>
    <font>
      <b/>
      <sz val="14"/>
      <color theme="1" tint="0.249977111117893"/>
      <name val="Arial Narrow"/>
      <family val="2"/>
    </font>
    <font>
      <b/>
      <sz val="14"/>
      <color rgb="FF00C3E8"/>
      <name val="Arial Narrow"/>
      <family val="2"/>
    </font>
    <font>
      <b/>
      <sz val="12"/>
      <color rgb="FF44E18E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22"/>
      <color rgb="FF00C085"/>
      <name val="Arial Narrow"/>
      <family val="2"/>
    </font>
    <font>
      <b/>
      <sz val="18"/>
      <color rgb="FF00C3E8"/>
      <name val="Arial Narrow"/>
      <family val="2"/>
    </font>
    <font>
      <sz val="11"/>
      <color theme="0"/>
      <name val="Arial Narrow"/>
      <family val="2"/>
    </font>
    <font>
      <b/>
      <sz val="14"/>
      <color theme="1" tint="0.249977111117893"/>
      <name val="Arial Narrow"/>
      <family val="2"/>
    </font>
    <font>
      <b/>
      <sz val="14"/>
      <color rgb="FF00C3E8"/>
      <name val="Arial Narrow"/>
      <family val="2"/>
    </font>
    <font>
      <b/>
      <sz val="12"/>
      <color rgb="FF44E18E"/>
      <name val="Arial Narrow"/>
      <family val="2"/>
    </font>
    <font>
      <b/>
      <sz val="36"/>
      <color theme="1"/>
      <name val="Helvetica Narrow"/>
      <family val="2"/>
    </font>
    <font>
      <b/>
      <sz val="13"/>
      <color theme="1"/>
      <name val="Helvetica Narrow"/>
      <family val="2"/>
    </font>
    <font>
      <b/>
      <sz val="10"/>
      <color theme="1"/>
      <name val="Helvetica Narrow"/>
      <family val="2"/>
    </font>
    <font>
      <b/>
      <sz val="16"/>
      <color theme="1"/>
      <name val="Helvetica Narrow"/>
      <family val="2"/>
    </font>
    <font>
      <sz val="11"/>
      <color theme="1"/>
      <name val="Helvetica Narrow"/>
      <family val="2"/>
    </font>
    <font>
      <sz val="13"/>
      <color theme="1"/>
      <name val="Helvetica Narrow"/>
      <family val="2"/>
    </font>
    <font>
      <sz val="12"/>
      <color theme="1"/>
      <name val="Helvetica Narrow"/>
      <family val="2"/>
    </font>
    <font>
      <b/>
      <sz val="20"/>
      <color theme="1"/>
      <name val="Helvetica Narrow"/>
      <family val="2"/>
    </font>
    <font>
      <b/>
      <sz val="14"/>
      <color theme="1"/>
      <name val="Helvetica Narrow"/>
      <family val="2"/>
    </font>
    <font>
      <sz val="18"/>
      <color theme="1"/>
      <name val="Helvetica Narrow Bold"/>
    </font>
    <font>
      <sz val="10"/>
      <name val="Arial"/>
      <family val="2"/>
    </font>
    <font>
      <sz val="10"/>
      <name val="Helvetica Narrow"/>
      <family val="2"/>
    </font>
    <font>
      <b/>
      <sz val="48"/>
      <name val="Helvetica Narrow"/>
      <family val="2"/>
    </font>
    <font>
      <b/>
      <sz val="36"/>
      <name val="Helvetica Narrow"/>
      <family val="2"/>
    </font>
    <font>
      <b/>
      <sz val="14"/>
      <name val="Helvetica Narrow"/>
      <family val="2"/>
    </font>
    <font>
      <u/>
      <sz val="10"/>
      <color rgb="FF0000FF"/>
      <name val="Helvetica Narrow"/>
      <family val="2"/>
    </font>
    <font>
      <b/>
      <sz val="10"/>
      <name val="Helvetica Narrow"/>
      <family val="2"/>
    </font>
    <font>
      <b/>
      <sz val="18"/>
      <color rgb="FF000000"/>
      <name val="Helvetica Narrow"/>
      <family val="2"/>
    </font>
    <font>
      <b/>
      <sz val="14"/>
      <color rgb="FF000000"/>
      <name val="Helvetica Narrow"/>
      <family val="2"/>
    </font>
    <font>
      <b/>
      <sz val="11"/>
      <color rgb="FF000000"/>
      <name val="Helvetica Narrow"/>
      <family val="2"/>
    </font>
    <font>
      <sz val="12"/>
      <color rgb="FF000000"/>
      <name val="Helvetica Narrow"/>
      <family val="2"/>
    </font>
    <font>
      <sz val="14"/>
      <color rgb="FF000000"/>
      <name val="Helvetica Narrow"/>
      <family val="2"/>
    </font>
    <font>
      <sz val="10"/>
      <color rgb="FF000000"/>
      <name val="Helvetica Narrow"/>
      <family val="2"/>
    </font>
    <font>
      <b/>
      <sz val="36"/>
      <color theme="1"/>
      <name val="Arial"/>
      <family val="2"/>
    </font>
    <font>
      <sz val="14"/>
      <color rgb="FF00C3E8"/>
      <name val="Arial Narrow"/>
      <family val="2"/>
    </font>
    <font>
      <b/>
      <sz val="11"/>
      <color theme="1" tint="0.499984740745262"/>
      <name val="Arial Narrow"/>
      <family val="2"/>
    </font>
    <font>
      <i/>
      <sz val="12"/>
      <color theme="1"/>
      <name val="Arial Narrow"/>
      <family val="2"/>
    </font>
    <font>
      <sz val="10"/>
      <color rgb="FFFF6761"/>
      <name val="Arial Narrow"/>
      <family val="2"/>
    </font>
    <font>
      <sz val="12"/>
      <color rgb="FF000000"/>
      <name val="Helvetica-Narrow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6761"/>
        <bgColor indexed="64"/>
      </patternFill>
    </fill>
    <fill>
      <patternFill patternType="solid">
        <fgColor rgb="FF44E18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9"/>
        <bgColor indexed="64"/>
      </patternFill>
    </fill>
    <fill>
      <patternFill patternType="solid">
        <fgColor rgb="FFFF9C6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D0A8FF"/>
        <bgColor indexed="64"/>
      </patternFill>
    </fill>
    <fill>
      <patternFill patternType="solid">
        <fgColor rgb="FFFF736D"/>
        <bgColor indexed="64"/>
      </patternFill>
    </fill>
    <fill>
      <patternFill patternType="solid">
        <fgColor rgb="FFFF9C6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EEFFF0"/>
        <bgColor indexed="64"/>
      </patternFill>
    </fill>
    <fill>
      <patternFill patternType="solid">
        <fgColor rgb="FFECECEC"/>
        <bgColor indexed="64"/>
      </patternFill>
    </fill>
  </fills>
  <borders count="62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rgb="FFDFDFDF"/>
      </left>
      <right style="medium">
        <color rgb="FFDFDFDF"/>
      </right>
      <top/>
      <bottom/>
      <diagonal/>
    </border>
    <border>
      <left style="medium">
        <color rgb="FFDFDFDF"/>
      </left>
      <right style="medium">
        <color rgb="FFDFDFDF"/>
      </right>
      <top style="medium">
        <color rgb="FFDFDFDF"/>
      </top>
      <bottom/>
      <diagonal/>
    </border>
    <border>
      <left/>
      <right/>
      <top/>
      <bottom style="medium">
        <color rgb="FFDFDFDF"/>
      </bottom>
      <diagonal/>
    </border>
    <border>
      <left/>
      <right/>
      <top style="medium">
        <color rgb="FFDFDFDF"/>
      </top>
      <bottom style="medium">
        <color rgb="FFDFDFDF"/>
      </bottom>
      <diagonal/>
    </border>
    <border>
      <left style="medium">
        <color rgb="FFDFDFDF"/>
      </left>
      <right style="medium">
        <color rgb="FFDFDFDF"/>
      </right>
      <top style="medium">
        <color rgb="FFDFDFDF"/>
      </top>
      <bottom style="medium">
        <color rgb="FFDFDFDF"/>
      </bottom>
      <diagonal/>
    </border>
    <border>
      <left style="medium">
        <color rgb="FFDFDFDF"/>
      </left>
      <right/>
      <top style="medium">
        <color rgb="FFDFDFDF"/>
      </top>
      <bottom style="medium">
        <color rgb="FFDFDFDF"/>
      </bottom>
      <diagonal/>
    </border>
    <border>
      <left/>
      <right style="medium">
        <color rgb="FFDFDFDF"/>
      </right>
      <top style="medium">
        <color rgb="FFDFDFDF"/>
      </top>
      <bottom style="medium">
        <color rgb="FFDFDFDF"/>
      </bottom>
      <diagonal/>
    </border>
    <border>
      <left/>
      <right style="medium">
        <color rgb="FFDFDFDF"/>
      </right>
      <top style="medium">
        <color rgb="FFDFDFDF"/>
      </top>
      <bottom/>
      <diagonal/>
    </border>
    <border>
      <left style="medium">
        <color rgb="FFDFDFDF"/>
      </left>
      <right style="medium">
        <color rgb="FFDFDFDF"/>
      </right>
      <top/>
      <bottom style="medium">
        <color rgb="FFDFDFDF"/>
      </bottom>
      <diagonal/>
    </border>
    <border>
      <left style="medium">
        <color rgb="FFDFDFDF"/>
      </left>
      <right/>
      <top/>
      <bottom/>
      <diagonal/>
    </border>
    <border>
      <left style="thick">
        <color theme="1" tint="0.24994659260841701"/>
      </left>
      <right style="medium">
        <color rgb="FFDFDFDF"/>
      </right>
      <top style="medium">
        <color rgb="FFDFDFDF"/>
      </top>
      <bottom/>
      <diagonal/>
    </border>
    <border>
      <left/>
      <right/>
      <top style="medium">
        <color rgb="FFDFDFDF"/>
      </top>
      <bottom/>
      <diagonal/>
    </border>
    <border>
      <left style="medium">
        <color rgb="FFDFDFDF"/>
      </left>
      <right/>
      <top style="medium">
        <color rgb="FFDFDFDF"/>
      </top>
      <bottom/>
      <diagonal/>
    </border>
    <border>
      <left style="thick">
        <color rgb="FF44E18E"/>
      </left>
      <right style="thick">
        <color rgb="FF44E18E"/>
      </right>
      <top/>
      <bottom/>
      <diagonal/>
    </border>
    <border>
      <left style="thick">
        <color rgb="FFDFDFDF"/>
      </left>
      <right/>
      <top/>
      <bottom/>
      <diagonal/>
    </border>
    <border>
      <left style="dotted">
        <color theme="0" tint="-4.9989318521683403E-2"/>
      </left>
      <right/>
      <top/>
      <bottom/>
      <diagonal/>
    </border>
    <border>
      <left style="thick">
        <color rgb="FF44E18E"/>
      </left>
      <right style="thick">
        <color theme="0" tint="-0.499984740745262"/>
      </right>
      <top/>
      <bottom/>
      <diagonal/>
    </border>
    <border>
      <left style="medium">
        <color rgb="FFDFDFDF"/>
      </left>
      <right/>
      <top/>
      <bottom style="medium">
        <color rgb="FFDFDFDF"/>
      </bottom>
      <diagonal/>
    </border>
    <border>
      <left/>
      <right style="thick">
        <color theme="1" tint="0.24994659260841701"/>
      </right>
      <top/>
      <bottom style="thick">
        <color theme="1" tint="0.24994659260841701"/>
      </bottom>
      <diagonal/>
    </border>
    <border>
      <left style="thick">
        <color theme="1" tint="0.24994659260841701"/>
      </left>
      <right/>
      <top/>
      <bottom style="thick">
        <color theme="1" tint="0.24994659260841701"/>
      </bottom>
      <diagonal/>
    </border>
    <border>
      <left style="thick">
        <color theme="1" tint="0.24994659260841701"/>
      </left>
      <right/>
      <top style="thick">
        <color theme="1" tint="0.24994659260841701"/>
      </top>
      <bottom style="thick">
        <color theme="1" tint="0.24994659260841701"/>
      </bottom>
      <diagonal/>
    </border>
    <border>
      <left/>
      <right style="thick">
        <color theme="1" tint="0.24994659260841701"/>
      </right>
      <top style="thick">
        <color theme="1" tint="0.24994659260841701"/>
      </top>
      <bottom/>
      <diagonal/>
    </border>
    <border>
      <left style="thick">
        <color theme="1" tint="0.24994659260841701"/>
      </left>
      <right/>
      <top style="thick">
        <color theme="1" tint="0.24994659260841701"/>
      </top>
      <bottom/>
      <diagonal/>
    </border>
    <border>
      <left/>
      <right style="thick">
        <color rgb="FF41D98A"/>
      </right>
      <top/>
      <bottom style="medium">
        <color rgb="FF41D98A"/>
      </bottom>
      <diagonal/>
    </border>
    <border>
      <left style="thick">
        <color theme="0" tint="-0.499984740745262"/>
      </left>
      <right style="hair">
        <color rgb="FFFFADA3"/>
      </right>
      <top/>
      <bottom/>
      <diagonal/>
    </border>
    <border>
      <left style="hair">
        <color rgb="FFFFADA3"/>
      </left>
      <right style="hair">
        <color rgb="FFFFADA3"/>
      </right>
      <top/>
      <bottom/>
      <diagonal/>
    </border>
    <border>
      <left/>
      <right style="medium">
        <color rgb="FFDFDFDF"/>
      </right>
      <top/>
      <bottom/>
      <diagonal/>
    </border>
    <border>
      <left/>
      <right/>
      <top/>
      <bottom/>
      <diagonal style="thin">
        <color indexed="0"/>
      </diagonal>
    </border>
    <border>
      <left/>
      <right style="medium">
        <color theme="1" tint="0.24994659260841701"/>
      </right>
      <top style="thick">
        <color theme="0"/>
      </top>
      <bottom style="medium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ck">
        <color theme="0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thick">
        <color theme="0"/>
      </top>
      <bottom style="medium">
        <color theme="1" tint="0.24994659260841701"/>
      </bottom>
      <diagonal/>
    </border>
    <border>
      <left style="thick">
        <color theme="1" tint="0.24994659260841701"/>
      </left>
      <right/>
      <top style="thick">
        <color theme="0"/>
      </top>
      <bottom style="medium">
        <color theme="1" tint="0.2499465926084170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rgb="FFDFDFDF"/>
      </right>
      <top/>
      <bottom style="medium">
        <color rgb="FFDFDFDF"/>
      </bottom>
      <diagonal/>
    </border>
    <border>
      <left/>
      <right/>
      <top/>
      <bottom style="thick">
        <color theme="1"/>
      </bottom>
      <diagonal/>
    </border>
    <border>
      <left style="thick">
        <color theme="1" tint="0.24994659260841701"/>
      </left>
      <right style="medium">
        <color rgb="FFDFDFDF"/>
      </right>
      <top/>
      <bottom/>
      <diagonal/>
    </border>
    <border>
      <left style="medium">
        <color rgb="FFDFDFDF"/>
      </left>
      <right style="thick">
        <color theme="1" tint="0.24994659260841701"/>
      </right>
      <top/>
      <bottom/>
      <diagonal/>
    </border>
    <border>
      <left/>
      <right style="thick">
        <color rgb="FF41D98A"/>
      </right>
      <top style="medium">
        <color rgb="FF41D98A"/>
      </top>
      <bottom style="medium">
        <color rgb="FF41D98A"/>
      </bottom>
      <diagonal/>
    </border>
    <border>
      <left/>
      <right style="thick">
        <color rgb="FF41D98A"/>
      </right>
      <top style="medium">
        <color rgb="FF41D98A"/>
      </top>
      <bottom/>
      <diagonal/>
    </border>
    <border>
      <left style="thick">
        <color theme="1" tint="0.24994659260841701"/>
      </left>
      <right/>
      <top/>
      <bottom/>
      <diagonal/>
    </border>
    <border>
      <left/>
      <right style="thick">
        <color theme="1" tint="0.24994659260841701"/>
      </right>
      <top style="medium">
        <color rgb="FFDFDFDF"/>
      </top>
      <bottom/>
      <diagonal/>
    </border>
    <border>
      <left/>
      <right style="thick">
        <color theme="1" tint="0.24994659260841701"/>
      </right>
      <top style="thick">
        <color theme="0"/>
      </top>
      <bottom style="medium">
        <color theme="1" tint="0.24994659260841701"/>
      </bottom>
      <diagonal/>
    </border>
    <border>
      <left/>
      <right style="thick">
        <color theme="1" tint="0.24994659260841701"/>
      </right>
      <top style="medium">
        <color theme="1" tint="0.24994659260841701"/>
      </top>
      <bottom/>
      <diagonal/>
    </border>
    <border>
      <left/>
      <right style="thick">
        <color rgb="FFDFDFDF"/>
      </right>
      <top/>
      <bottom/>
      <diagonal/>
    </border>
    <border>
      <left/>
      <right/>
      <top style="medium">
        <color theme="1" tint="0.24994659260841701"/>
      </top>
      <bottom/>
      <diagonal/>
    </border>
  </borders>
  <cellStyleXfs count="12">
    <xf numFmtId="0" fontId="0" fillId="0" borderId="0"/>
    <xf numFmtId="0" fontId="2" fillId="4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90" fillId="0" borderId="0"/>
  </cellStyleXfs>
  <cellXfs count="340">
    <xf numFmtId="0" fontId="0" fillId="0" borderId="0" xfId="0"/>
    <xf numFmtId="0" fontId="4" fillId="0" borderId="0" xfId="0" applyFont="1"/>
    <xf numFmtId="1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 wrapText="1" indent="1"/>
    </xf>
    <xf numFmtId="164" fontId="7" fillId="0" borderId="0" xfId="0" applyNumberFormat="1" applyFont="1" applyAlignment="1">
      <alignment horizontal="left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64" fontId="3" fillId="0" borderId="0" xfId="0" applyNumberFormat="1" applyFont="1" applyAlignment="1">
      <alignment horizontal="left" vertical="center" indent="1"/>
    </xf>
    <xf numFmtId="1" fontId="17" fillId="0" borderId="16" xfId="0" applyNumberFormat="1" applyFont="1" applyBorder="1" applyAlignment="1" applyProtection="1">
      <alignment horizontal="center" vertical="center"/>
      <protection locked="0"/>
    </xf>
    <xf numFmtId="1" fontId="17" fillId="0" borderId="6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15" fillId="0" borderId="21" xfId="0" applyNumberFormat="1" applyFont="1" applyBorder="1" applyAlignment="1" applyProtection="1">
      <alignment horizontal="right" vertical="center"/>
      <protection locked="0"/>
    </xf>
    <xf numFmtId="0" fontId="20" fillId="0" borderId="0" xfId="0" applyFont="1"/>
    <xf numFmtId="0" fontId="21" fillId="0" borderId="0" xfId="0" applyFont="1"/>
    <xf numFmtId="0" fontId="10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2" fillId="6" borderId="29" xfId="0" applyFont="1" applyFill="1" applyBorder="1" applyAlignment="1">
      <alignment horizontal="center" vertical="center"/>
    </xf>
    <xf numFmtId="0" fontId="24" fillId="0" borderId="27" xfId="0" applyFont="1" applyBorder="1" applyAlignment="1">
      <alignment horizontal="right" vertical="center" wrapText="1" indent="1"/>
    </xf>
    <xf numFmtId="0" fontId="24" fillId="0" borderId="24" xfId="0" applyFont="1" applyBorder="1" applyAlignment="1">
      <alignment horizontal="right" vertical="center" wrapText="1" indent="1"/>
    </xf>
    <xf numFmtId="168" fontId="10" fillId="0" borderId="25" xfId="0" applyNumberFormat="1" applyFont="1" applyBorder="1" applyAlignment="1">
      <alignment horizontal="left" vertical="center" wrapText="1" indent="1"/>
    </xf>
    <xf numFmtId="168" fontId="10" fillId="0" borderId="26" xfId="0" applyNumberFormat="1" applyFont="1" applyBorder="1" applyAlignment="1">
      <alignment horizontal="left" vertical="center" wrapText="1" indent="1"/>
    </xf>
    <xf numFmtId="168" fontId="10" fillId="0" borderId="28" xfId="0" applyNumberFormat="1" applyFont="1" applyBorder="1" applyAlignment="1">
      <alignment horizontal="left" vertical="center" wrapText="1" indent="1"/>
    </xf>
    <xf numFmtId="0" fontId="12" fillId="5" borderId="30" xfId="1" applyNumberFormat="1" applyFont="1" applyFill="1" applyBorder="1" applyAlignment="1" applyProtection="1">
      <alignment horizontal="center" vertical="center"/>
    </xf>
    <xf numFmtId="2" fontId="12" fillId="5" borderId="31" xfId="1" applyNumberFormat="1" applyFont="1" applyFill="1" applyBorder="1" applyAlignment="1" applyProtection="1">
      <alignment horizontal="center" vertical="center"/>
    </xf>
    <xf numFmtId="0" fontId="12" fillId="5" borderId="31" xfId="1" applyNumberFormat="1" applyFont="1" applyFill="1" applyBorder="1" applyAlignment="1" applyProtection="1">
      <alignment horizontal="center" vertical="center"/>
    </xf>
    <xf numFmtId="1" fontId="11" fillId="0" borderId="0" xfId="0" applyNumberFormat="1" applyFont="1" applyAlignment="1">
      <alignment wrapText="1" readingOrder="2"/>
    </xf>
    <xf numFmtId="0" fontId="18" fillId="0" borderId="0" xfId="0" applyFont="1"/>
    <xf numFmtId="1" fontId="6" fillId="0" borderId="0" xfId="0" applyNumberFormat="1" applyFont="1" applyAlignment="1">
      <alignment vertical="center" wrapText="1" readingOrder="2"/>
    </xf>
    <xf numFmtId="1" fontId="5" fillId="0" borderId="15" xfId="0" applyNumberFormat="1" applyFont="1" applyBorder="1" applyAlignment="1">
      <alignment horizontal="center" vertical="center" wrapText="1" readingOrder="2"/>
    </xf>
    <xf numFmtId="0" fontId="0" fillId="0" borderId="33" xfId="0" applyBorder="1"/>
    <xf numFmtId="0" fontId="7" fillId="0" borderId="0" xfId="0" applyFont="1" applyAlignment="1" applyProtection="1">
      <alignment horizontal="center" vertical="center"/>
      <protection locked="0"/>
    </xf>
    <xf numFmtId="1" fontId="26" fillId="0" borderId="0" xfId="0" applyNumberFormat="1" applyFont="1" applyAlignment="1" applyProtection="1">
      <alignment horizontal="center" vertical="center"/>
      <protection locked="0"/>
    </xf>
    <xf numFmtId="1" fontId="27" fillId="0" borderId="0" xfId="0" applyNumberFormat="1" applyFont="1" applyAlignment="1" applyProtection="1">
      <alignment horizontal="right" vertical="center"/>
      <protection locked="0"/>
    </xf>
    <xf numFmtId="1" fontId="7" fillId="0" borderId="0" xfId="0" applyNumberFormat="1" applyFont="1" applyAlignment="1">
      <alignment horizontal="left" vertical="center" wrapText="1"/>
    </xf>
    <xf numFmtId="1" fontId="9" fillId="0" borderId="0" xfId="1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Alignment="1">
      <alignment horizontal="right" vertical="center" indent="1"/>
    </xf>
    <xf numFmtId="0" fontId="28" fillId="0" borderId="0" xfId="0" applyFont="1" applyAlignment="1" applyProtection="1">
      <alignment horizontal="left" vertical="center" wrapText="1" indent="1"/>
      <protection locked="0"/>
    </xf>
    <xf numFmtId="0" fontId="9" fillId="0" borderId="0" xfId="1" applyNumberFormat="1" applyFont="1" applyFill="1" applyBorder="1" applyAlignment="1" applyProtection="1">
      <alignment horizontal="center" vertical="center"/>
    </xf>
    <xf numFmtId="2" fontId="9" fillId="0" borderId="0" xfId="1" applyNumberFormat="1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vertical="center"/>
    </xf>
    <xf numFmtId="49" fontId="4" fillId="0" borderId="0" xfId="0" applyNumberFormat="1" applyFont="1"/>
    <xf numFmtId="49" fontId="4" fillId="0" borderId="3" xfId="0" applyNumberFormat="1" applyFont="1" applyBorder="1"/>
    <xf numFmtId="49" fontId="5" fillId="0" borderId="0" xfId="0" applyNumberFormat="1" applyFont="1" applyAlignment="1">
      <alignment horizontal="right" vertical="center" indent="1"/>
    </xf>
    <xf numFmtId="49" fontId="38" fillId="5" borderId="38" xfId="0" applyNumberFormat="1" applyFont="1" applyFill="1" applyBorder="1" applyAlignment="1" applyProtection="1">
      <alignment horizontal="center" vertical="center"/>
      <protection locked="0"/>
    </xf>
    <xf numFmtId="0" fontId="35" fillId="0" borderId="22" xfId="0" applyFont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25" fillId="0" borderId="0" xfId="0" applyFont="1"/>
    <xf numFmtId="164" fontId="42" fillId="0" borderId="0" xfId="0" applyNumberFormat="1" applyFont="1" applyAlignment="1">
      <alignment vertical="center" wrapText="1"/>
    </xf>
    <xf numFmtId="164" fontId="42" fillId="0" borderId="0" xfId="0" applyNumberFormat="1" applyFont="1" applyAlignment="1">
      <alignment horizontal="left" vertical="center" wrapText="1"/>
    </xf>
    <xf numFmtId="0" fontId="42" fillId="0" borderId="7" xfId="0" applyFont="1" applyBorder="1" applyAlignment="1">
      <alignment horizontal="center" vertical="center"/>
    </xf>
    <xf numFmtId="1" fontId="41" fillId="0" borderId="0" xfId="0" applyNumberFormat="1" applyFont="1" applyAlignment="1">
      <alignment horizontal="center" vertical="center" wrapText="1" readingOrder="2"/>
    </xf>
    <xf numFmtId="0" fontId="41" fillId="0" borderId="32" xfId="0" applyFont="1" applyBorder="1" applyAlignment="1">
      <alignment horizontal="center" vertical="center" wrapText="1" readingOrder="2"/>
    </xf>
    <xf numFmtId="0" fontId="41" fillId="0" borderId="0" xfId="0" applyFont="1" applyAlignment="1">
      <alignment horizontal="center" wrapText="1" readingOrder="2"/>
    </xf>
    <xf numFmtId="49" fontId="41" fillId="0" borderId="0" xfId="0" applyNumberFormat="1" applyFont="1" applyAlignment="1">
      <alignment horizontal="center" wrapText="1" readingOrder="2"/>
    </xf>
    <xf numFmtId="0" fontId="41" fillId="0" borderId="12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3" borderId="10" xfId="0" applyFont="1" applyFill="1" applyBorder="1" applyAlignment="1">
      <alignment horizontal="center" vertical="center" wrapText="1" readingOrder="2"/>
    </xf>
    <xf numFmtId="1" fontId="43" fillId="3" borderId="19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4" fillId="0" borderId="0" xfId="0" applyFont="1"/>
    <xf numFmtId="1" fontId="43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165" fontId="49" fillId="7" borderId="14" xfId="0" applyNumberFormat="1" applyFont="1" applyFill="1" applyBorder="1" applyAlignment="1">
      <alignment horizontal="left" vertical="center"/>
    </xf>
    <xf numFmtId="165" fontId="49" fillId="7" borderId="23" xfId="0" applyNumberFormat="1" applyFont="1" applyFill="1" applyBorder="1" applyAlignment="1">
      <alignment horizontal="left" vertical="center"/>
    </xf>
    <xf numFmtId="164" fontId="49" fillId="7" borderId="0" xfId="0" applyNumberFormat="1" applyFont="1" applyFill="1" applyAlignment="1">
      <alignment horizontal="left" vertical="center" indent="1"/>
    </xf>
    <xf numFmtId="164" fontId="49" fillId="7" borderId="0" xfId="0" applyNumberFormat="1" applyFont="1" applyFill="1" applyAlignment="1">
      <alignment vertical="center" wrapText="1"/>
    </xf>
    <xf numFmtId="164" fontId="49" fillId="7" borderId="0" xfId="0" applyNumberFormat="1" applyFont="1" applyFill="1" applyAlignment="1">
      <alignment horizontal="left" vertical="center" wrapText="1" indent="1"/>
    </xf>
    <xf numFmtId="0" fontId="49" fillId="7" borderId="14" xfId="0" applyFont="1" applyFill="1" applyBorder="1" applyAlignment="1">
      <alignment horizontal="center" vertical="center"/>
    </xf>
    <xf numFmtId="1" fontId="49" fillId="7" borderId="0" xfId="0" applyNumberFormat="1" applyFont="1" applyFill="1" applyAlignment="1">
      <alignment horizontal="center" vertical="center"/>
    </xf>
    <xf numFmtId="1" fontId="49" fillId="7" borderId="0" xfId="0" applyNumberFormat="1" applyFont="1" applyFill="1" applyAlignment="1">
      <alignment horizontal="center" vertical="center" wrapText="1"/>
    </xf>
    <xf numFmtId="0" fontId="51" fillId="7" borderId="0" xfId="0" applyFont="1" applyFill="1" applyAlignment="1">
      <alignment horizontal="left" vertical="center"/>
    </xf>
    <xf numFmtId="49" fontId="50" fillId="7" borderId="0" xfId="0" applyNumberFormat="1" applyFont="1" applyFill="1" applyAlignment="1">
      <alignment horizontal="left" vertical="center" indent="1"/>
    </xf>
    <xf numFmtId="0" fontId="52" fillId="7" borderId="0" xfId="0" applyFont="1" applyFill="1" applyAlignment="1">
      <alignment horizontal="left" vertical="center"/>
    </xf>
    <xf numFmtId="0" fontId="49" fillId="7" borderId="0" xfId="0" applyFont="1" applyFill="1" applyAlignment="1">
      <alignment horizontal="left" vertical="center"/>
    </xf>
    <xf numFmtId="49" fontId="55" fillId="0" borderId="0" xfId="0" applyNumberFormat="1" applyFont="1" applyAlignment="1">
      <alignment horizontal="center" vertical="center"/>
    </xf>
    <xf numFmtId="49" fontId="53" fillId="0" borderId="0" xfId="0" applyNumberFormat="1" applyFont="1" applyAlignment="1">
      <alignment horizontal="center"/>
    </xf>
    <xf numFmtId="49" fontId="53" fillId="0" borderId="2" xfId="0" applyNumberFormat="1" applyFont="1" applyBorder="1"/>
    <xf numFmtId="49" fontId="55" fillId="0" borderId="0" xfId="0" applyNumberFormat="1" applyFont="1" applyAlignment="1">
      <alignment vertical="center"/>
    </xf>
    <xf numFmtId="49" fontId="53" fillId="0" borderId="0" xfId="0" applyNumberFormat="1" applyFont="1" applyAlignment="1">
      <alignment vertical="top"/>
    </xf>
    <xf numFmtId="49" fontId="54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0" fontId="12" fillId="5" borderId="0" xfId="1" applyNumberFormat="1" applyFont="1" applyFill="1" applyBorder="1" applyAlignment="1" applyProtection="1">
      <alignment horizontal="center" vertical="center"/>
    </xf>
    <xf numFmtId="49" fontId="4" fillId="0" borderId="51" xfId="0" applyNumberFormat="1" applyFont="1" applyBorder="1"/>
    <xf numFmtId="0" fontId="40" fillId="2" borderId="3" xfId="0" applyFont="1" applyFill="1" applyBorder="1" applyAlignment="1">
      <alignment vertical="center"/>
    </xf>
    <xf numFmtId="1" fontId="17" fillId="0" borderId="52" xfId="0" applyNumberFormat="1" applyFont="1" applyBorder="1" applyAlignment="1" applyProtection="1">
      <alignment horizontal="center" vertical="center"/>
      <protection locked="0"/>
    </xf>
    <xf numFmtId="1" fontId="17" fillId="0" borderId="53" xfId="0" applyNumberFormat="1" applyFont="1" applyBorder="1" applyAlignment="1" applyProtection="1">
      <alignment horizontal="center" vertical="center"/>
      <protection locked="0"/>
    </xf>
    <xf numFmtId="1" fontId="15" fillId="0" borderId="0" xfId="0" applyNumberFormat="1" applyFont="1" applyAlignment="1" applyProtection="1">
      <alignment horizontal="right" vertical="center"/>
      <protection locked="0"/>
    </xf>
    <xf numFmtId="0" fontId="35" fillId="0" borderId="22" xfId="0" applyFont="1" applyBorder="1" applyAlignment="1">
      <alignment horizontal="left" vertical="center" wrapText="1" indent="1"/>
    </xf>
    <xf numFmtId="0" fontId="12" fillId="5" borderId="30" xfId="1" applyNumberFormat="1" applyFont="1" applyFill="1" applyBorder="1" applyAlignment="1" applyProtection="1">
      <alignment horizontal="left" vertical="center"/>
    </xf>
    <xf numFmtId="2" fontId="12" fillId="5" borderId="31" xfId="1" applyNumberFormat="1" applyFont="1" applyFill="1" applyBorder="1" applyAlignment="1" applyProtection="1">
      <alignment horizontal="left" vertical="center"/>
    </xf>
    <xf numFmtId="0" fontId="12" fillId="5" borderId="31" xfId="1" applyNumberFormat="1" applyFont="1" applyFill="1" applyBorder="1" applyAlignment="1" applyProtection="1">
      <alignment horizontal="left" vertical="center"/>
    </xf>
    <xf numFmtId="0" fontId="22" fillId="6" borderId="54" xfId="0" applyFont="1" applyFill="1" applyBorder="1" applyAlignment="1">
      <alignment horizontal="left" vertical="center"/>
    </xf>
    <xf numFmtId="0" fontId="22" fillId="6" borderId="29" xfId="0" applyFont="1" applyFill="1" applyBorder="1" applyAlignment="1">
      <alignment horizontal="left" vertical="center"/>
    </xf>
    <xf numFmtId="0" fontId="22" fillId="6" borderId="54" xfId="0" applyFont="1" applyFill="1" applyBorder="1" applyAlignment="1">
      <alignment horizontal="center" vertical="center"/>
    </xf>
    <xf numFmtId="0" fontId="62" fillId="0" borderId="6" xfId="0" applyFont="1" applyBorder="1" applyAlignment="1" applyProtection="1">
      <alignment horizontal="center" vertical="center"/>
      <protection locked="0"/>
    </xf>
    <xf numFmtId="1" fontId="63" fillId="0" borderId="52" xfId="0" applyNumberFormat="1" applyFont="1" applyBorder="1" applyAlignment="1" applyProtection="1">
      <alignment horizontal="center" vertical="center"/>
      <protection locked="0"/>
    </xf>
    <xf numFmtId="1" fontId="63" fillId="0" borderId="6" xfId="0" applyNumberFormat="1" applyFont="1" applyBorder="1" applyAlignment="1" applyProtection="1">
      <alignment horizontal="center" vertical="center"/>
      <protection locked="0"/>
    </xf>
    <xf numFmtId="1" fontId="63" fillId="0" borderId="53" xfId="0" applyNumberFormat="1" applyFont="1" applyBorder="1" applyAlignment="1" applyProtection="1">
      <alignment horizontal="center" vertical="center"/>
      <protection locked="0"/>
    </xf>
    <xf numFmtId="1" fontId="65" fillId="0" borderId="0" xfId="0" applyNumberFormat="1" applyFont="1" applyAlignment="1">
      <alignment horizontal="center" vertical="center" wrapText="1"/>
    </xf>
    <xf numFmtId="1" fontId="66" fillId="5" borderId="0" xfId="1" applyNumberFormat="1" applyFont="1" applyFill="1" applyBorder="1" applyAlignment="1" applyProtection="1">
      <alignment horizontal="center" vertical="center"/>
    </xf>
    <xf numFmtId="0" fontId="69" fillId="0" borderId="22" xfId="0" applyFont="1" applyBorder="1" applyAlignment="1">
      <alignment horizontal="left" vertical="center" wrapText="1" indent="1"/>
    </xf>
    <xf numFmtId="0" fontId="66" fillId="5" borderId="30" xfId="1" applyNumberFormat="1" applyFont="1" applyFill="1" applyBorder="1" applyAlignment="1" applyProtection="1">
      <alignment horizontal="left" vertical="center"/>
    </xf>
    <xf numFmtId="2" fontId="66" fillId="5" borderId="31" xfId="1" applyNumberFormat="1" applyFont="1" applyFill="1" applyBorder="1" applyAlignment="1" applyProtection="1">
      <alignment horizontal="left" vertical="center"/>
    </xf>
    <xf numFmtId="0" fontId="66" fillId="5" borderId="31" xfId="1" applyNumberFormat="1" applyFont="1" applyFill="1" applyBorder="1" applyAlignment="1" applyProtection="1">
      <alignment horizontal="left" vertical="center"/>
    </xf>
    <xf numFmtId="0" fontId="66" fillId="5" borderId="31" xfId="1" applyNumberFormat="1" applyFont="1" applyFill="1" applyBorder="1" applyAlignment="1" applyProtection="1">
      <alignment horizontal="center" vertical="center"/>
    </xf>
    <xf numFmtId="0" fontId="66" fillId="5" borderId="0" xfId="1" applyNumberFormat="1" applyFont="1" applyFill="1" applyBorder="1" applyAlignment="1" applyProtection="1">
      <alignment horizontal="center" vertical="center"/>
    </xf>
    <xf numFmtId="0" fontId="70" fillId="6" borderId="5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164" fontId="58" fillId="0" borderId="0" xfId="0" applyNumberFormat="1" applyFont="1" applyAlignment="1">
      <alignment horizontal="left" vertical="center"/>
    </xf>
    <xf numFmtId="0" fontId="71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73" fillId="0" borderId="6" xfId="0" applyFont="1" applyBorder="1" applyAlignment="1" applyProtection="1">
      <alignment horizontal="center" vertical="center"/>
      <protection locked="0"/>
    </xf>
    <xf numFmtId="1" fontId="74" fillId="0" borderId="6" xfId="0" applyNumberFormat="1" applyFont="1" applyBorder="1" applyAlignment="1" applyProtection="1">
      <alignment horizontal="center" vertical="center"/>
      <protection locked="0"/>
    </xf>
    <xf numFmtId="1" fontId="75" fillId="0" borderId="21" xfId="0" applyNumberFormat="1" applyFont="1" applyBorder="1" applyAlignment="1" applyProtection="1">
      <alignment horizontal="right" vertical="center"/>
      <protection locked="0"/>
    </xf>
    <xf numFmtId="0" fontId="78" fillId="0" borderId="22" xfId="0" applyFont="1" applyBorder="1" applyAlignment="1">
      <alignment horizontal="left" vertical="center" wrapText="1" indent="1"/>
    </xf>
    <xf numFmtId="0" fontId="76" fillId="5" borderId="30" xfId="1" applyNumberFormat="1" applyFont="1" applyFill="1" applyBorder="1" applyAlignment="1" applyProtection="1">
      <alignment horizontal="left" vertical="center"/>
    </xf>
    <xf numFmtId="2" fontId="76" fillId="5" borderId="31" xfId="1" applyNumberFormat="1" applyFont="1" applyFill="1" applyBorder="1" applyAlignment="1" applyProtection="1">
      <alignment horizontal="left" vertical="center"/>
    </xf>
    <xf numFmtId="0" fontId="76" fillId="5" borderId="31" xfId="1" applyNumberFormat="1" applyFont="1" applyFill="1" applyBorder="1" applyAlignment="1" applyProtection="1">
      <alignment horizontal="left" vertical="center"/>
    </xf>
    <xf numFmtId="0" fontId="76" fillId="5" borderId="31" xfId="1" applyNumberFormat="1" applyFont="1" applyFill="1" applyBorder="1" applyAlignment="1" applyProtection="1">
      <alignment horizontal="center" vertical="center"/>
    </xf>
    <xf numFmtId="0" fontId="76" fillId="5" borderId="0" xfId="1" applyNumberFormat="1" applyFont="1" applyFill="1" applyBorder="1" applyAlignment="1" applyProtection="1">
      <alignment horizontal="center" vertical="center"/>
    </xf>
    <xf numFmtId="1" fontId="67" fillId="5" borderId="0" xfId="1" applyNumberFormat="1" applyFont="1" applyFill="1" applyBorder="1" applyAlignment="1" applyProtection="1">
      <alignment horizontal="center" vertical="center"/>
    </xf>
    <xf numFmtId="1" fontId="63" fillId="0" borderId="16" xfId="0" applyNumberFormat="1" applyFont="1" applyBorder="1" applyAlignment="1" applyProtection="1">
      <alignment horizontal="center" vertical="center"/>
      <protection locked="0"/>
    </xf>
    <xf numFmtId="1" fontId="74" fillId="0" borderId="16" xfId="0" applyNumberFormat="1" applyFont="1" applyBorder="1" applyAlignment="1" applyProtection="1">
      <alignment horizontal="center" vertical="center"/>
      <protection locked="0"/>
    </xf>
    <xf numFmtId="1" fontId="68" fillId="3" borderId="19" xfId="0" applyNumberFormat="1" applyFont="1" applyFill="1" applyBorder="1" applyAlignment="1">
      <alignment horizontal="center" vertical="center" wrapText="1"/>
    </xf>
    <xf numFmtId="1" fontId="77" fillId="3" borderId="19" xfId="0" applyNumberFormat="1" applyFont="1" applyFill="1" applyBorder="1" applyAlignment="1">
      <alignment horizontal="center" vertical="center" wrapText="1"/>
    </xf>
    <xf numFmtId="0" fontId="70" fillId="6" borderId="29" xfId="0" applyFont="1" applyFill="1" applyBorder="1" applyAlignment="1">
      <alignment horizontal="left" vertical="center"/>
    </xf>
    <xf numFmtId="0" fontId="79" fillId="6" borderId="29" xfId="0" applyFont="1" applyFill="1" applyBorder="1" applyAlignment="1">
      <alignment horizontal="left" vertical="center"/>
    </xf>
    <xf numFmtId="0" fontId="81" fillId="0" borderId="0" xfId="0" applyFont="1" applyAlignment="1">
      <alignment vertical="center"/>
    </xf>
    <xf numFmtId="0" fontId="0" fillId="0" borderId="0" xfId="0" applyAlignment="1">
      <alignment vertical="center"/>
    </xf>
    <xf numFmtId="0" fontId="82" fillId="0" borderId="43" xfId="0" applyFont="1" applyBorder="1" applyAlignment="1">
      <alignment horizontal="right" vertical="center" wrapText="1" indent="1"/>
    </xf>
    <xf numFmtId="0" fontId="82" fillId="0" borderId="43" xfId="0" applyFont="1" applyBorder="1" applyAlignment="1">
      <alignment horizontal="center" vertical="center"/>
    </xf>
    <xf numFmtId="0" fontId="82" fillId="0" borderId="43" xfId="0" applyFont="1" applyBorder="1" applyAlignment="1">
      <alignment horizontal="left" vertical="center" wrapText="1" indent="1"/>
    </xf>
    <xf numFmtId="0" fontId="82" fillId="0" borderId="43" xfId="0" applyFont="1" applyBorder="1" applyAlignment="1">
      <alignment vertical="center" wrapText="1"/>
    </xf>
    <xf numFmtId="0" fontId="84" fillId="0" borderId="0" xfId="0" applyFont="1" applyAlignment="1">
      <alignment horizontal="left" vertical="center" indent="1"/>
    </xf>
    <xf numFmtId="0" fontId="86" fillId="0" borderId="0" xfId="0" applyFont="1" applyAlignment="1">
      <alignment horizontal="right" vertical="center" indent="1"/>
    </xf>
    <xf numFmtId="0" fontId="87" fillId="9" borderId="3" xfId="0" applyFont="1" applyFill="1" applyBorder="1" applyAlignment="1">
      <alignment horizontal="center" vertical="center"/>
    </xf>
    <xf numFmtId="0" fontId="88" fillId="0" borderId="0" xfId="0" applyFont="1" applyAlignment="1">
      <alignment vertical="center" wrapText="1"/>
    </xf>
    <xf numFmtId="169" fontId="89" fillId="0" borderId="0" xfId="0" applyNumberFormat="1" applyFont="1" applyAlignment="1">
      <alignment horizontal="right" vertical="center"/>
    </xf>
    <xf numFmtId="0" fontId="85" fillId="0" borderId="0" xfId="0" applyFont="1" applyAlignment="1">
      <alignment horizontal="left" vertical="center"/>
    </xf>
    <xf numFmtId="169" fontId="89" fillId="0" borderId="0" xfId="0" applyNumberFormat="1" applyFont="1" applyAlignment="1">
      <alignment horizontal="left" vertical="center" indent="1"/>
    </xf>
    <xf numFmtId="0" fontId="83" fillId="9" borderId="5" xfId="0" applyFont="1" applyFill="1" applyBorder="1" applyAlignment="1">
      <alignment horizontal="center" vertical="center"/>
    </xf>
    <xf numFmtId="0" fontId="87" fillId="10" borderId="5" xfId="0" applyFont="1" applyFill="1" applyBorder="1" applyAlignment="1">
      <alignment horizontal="center" vertical="center"/>
    </xf>
    <xf numFmtId="0" fontId="83" fillId="10" borderId="5" xfId="0" applyFont="1" applyFill="1" applyBorder="1" applyAlignment="1">
      <alignment horizontal="center" vertical="center"/>
    </xf>
    <xf numFmtId="0" fontId="87" fillId="11" borderId="5" xfId="0" applyFont="1" applyFill="1" applyBorder="1" applyAlignment="1">
      <alignment horizontal="center" vertical="center"/>
    </xf>
    <xf numFmtId="0" fontId="83" fillId="11" borderId="5" xfId="0" applyFont="1" applyFill="1" applyBorder="1" applyAlignment="1">
      <alignment horizontal="center" vertical="center"/>
    </xf>
    <xf numFmtId="0" fontId="87" fillId="12" borderId="5" xfId="0" applyFont="1" applyFill="1" applyBorder="1" applyAlignment="1">
      <alignment horizontal="center" vertical="center"/>
    </xf>
    <xf numFmtId="0" fontId="83" fillId="12" borderId="5" xfId="0" applyFont="1" applyFill="1" applyBorder="1" applyAlignment="1">
      <alignment horizontal="center" vertical="center"/>
    </xf>
    <xf numFmtId="0" fontId="87" fillId="8" borderId="5" xfId="0" applyFont="1" applyFill="1" applyBorder="1" applyAlignment="1">
      <alignment horizontal="center" vertical="center"/>
    </xf>
    <xf numFmtId="0" fontId="83" fillId="8" borderId="5" xfId="0" applyFont="1" applyFill="1" applyBorder="1" applyAlignment="1">
      <alignment horizontal="center" vertical="center"/>
    </xf>
    <xf numFmtId="0" fontId="87" fillId="9" borderId="5" xfId="0" applyFont="1" applyFill="1" applyBorder="1" applyAlignment="1">
      <alignment horizontal="center" vertical="center"/>
    </xf>
    <xf numFmtId="0" fontId="83" fillId="0" borderId="5" xfId="0" applyFont="1" applyBorder="1" applyAlignment="1">
      <alignment horizontal="center" vertical="center"/>
    </xf>
    <xf numFmtId="0" fontId="81" fillId="0" borderId="0" xfId="0" applyFont="1" applyAlignment="1">
      <alignment vertical="center" wrapText="1"/>
    </xf>
    <xf numFmtId="0" fontId="85" fillId="0" borderId="0" xfId="0" applyFont="1" applyAlignment="1">
      <alignment horizontal="left" vertical="center" indent="1"/>
    </xf>
    <xf numFmtId="0" fontId="91" fillId="0" borderId="0" xfId="11" applyFont="1"/>
    <xf numFmtId="0" fontId="92" fillId="0" borderId="0" xfId="11" applyFont="1" applyAlignment="1">
      <alignment horizontal="left" vertical="center"/>
    </xf>
    <xf numFmtId="0" fontId="93" fillId="0" borderId="0" xfId="11" applyFont="1" applyAlignment="1">
      <alignment horizontal="left"/>
    </xf>
    <xf numFmtId="0" fontId="94" fillId="0" borderId="0" xfId="11" applyFont="1" applyAlignment="1">
      <alignment horizontal="left"/>
    </xf>
    <xf numFmtId="0" fontId="91" fillId="0" borderId="0" xfId="11" applyFont="1" applyAlignment="1">
      <alignment horizontal="left"/>
    </xf>
    <xf numFmtId="170" fontId="95" fillId="0" borderId="0" xfId="10" applyNumberFormat="1" applyFont="1" applyFill="1" applyBorder="1" applyAlignment="1" applyProtection="1">
      <alignment horizontal="left"/>
    </xf>
    <xf numFmtId="0" fontId="96" fillId="0" borderId="0" xfId="11" applyFont="1"/>
    <xf numFmtId="0" fontId="98" fillId="0" borderId="46" xfId="11" applyFont="1" applyBorder="1" applyAlignment="1">
      <alignment horizontal="center"/>
    </xf>
    <xf numFmtId="0" fontId="98" fillId="0" borderId="0" xfId="11" applyFont="1" applyAlignment="1">
      <alignment horizontal="center"/>
    </xf>
    <xf numFmtId="0" fontId="98" fillId="0" borderId="0" xfId="11" applyFont="1" applyAlignment="1">
      <alignment horizontal="right"/>
    </xf>
    <xf numFmtId="0" fontId="98" fillId="0" borderId="0" xfId="11" applyFont="1" applyAlignment="1">
      <alignment horizontal="center" vertical="center"/>
    </xf>
    <xf numFmtId="0" fontId="99" fillId="0" borderId="46" xfId="11" applyFont="1" applyBorder="1" applyAlignment="1">
      <alignment horizontal="center" vertical="center"/>
    </xf>
    <xf numFmtId="0" fontId="99" fillId="0" borderId="0" xfId="11" applyFont="1" applyAlignment="1">
      <alignment horizontal="center" vertical="center"/>
    </xf>
    <xf numFmtId="0" fontId="94" fillId="0" borderId="0" xfId="11" applyFont="1" applyAlignment="1">
      <alignment horizontal="center" vertical="center"/>
    </xf>
    <xf numFmtId="0" fontId="100" fillId="0" borderId="0" xfId="11" applyFont="1" applyAlignment="1">
      <alignment horizontal="center" vertical="center"/>
    </xf>
    <xf numFmtId="0" fontId="100" fillId="0" borderId="46" xfId="11" applyFont="1" applyBorder="1" applyAlignment="1">
      <alignment horizontal="center" vertical="center"/>
    </xf>
    <xf numFmtId="0" fontId="98" fillId="0" borderId="0" xfId="11" applyFont="1" applyAlignment="1">
      <alignment horizontal="right" vertical="center"/>
    </xf>
    <xf numFmtId="0" fontId="94" fillId="0" borderId="0" xfId="11" applyFont="1" applyAlignment="1">
      <alignment horizontal="right"/>
    </xf>
    <xf numFmtId="0" fontId="101" fillId="0" borderId="0" xfId="11" applyFont="1" applyAlignment="1">
      <alignment horizontal="center" vertical="center"/>
    </xf>
    <xf numFmtId="0" fontId="101" fillId="0" borderId="46" xfId="11" applyFont="1" applyBorder="1" applyAlignment="1">
      <alignment horizontal="center" vertical="center"/>
    </xf>
    <xf numFmtId="0" fontId="102" fillId="0" borderId="0" xfId="11" applyFont="1" applyAlignment="1">
      <alignment vertical="center"/>
    </xf>
    <xf numFmtId="0" fontId="91" fillId="0" borderId="43" xfId="11" applyFont="1" applyBorder="1"/>
    <xf numFmtId="0" fontId="98" fillId="0" borderId="44" xfId="11" applyFont="1" applyBorder="1" applyAlignment="1">
      <alignment horizontal="center" vertical="center"/>
    </xf>
    <xf numFmtId="0" fontId="94" fillId="0" borderId="43" xfId="11" applyFont="1" applyBorder="1" applyAlignment="1">
      <alignment horizontal="right"/>
    </xf>
    <xf numFmtId="0" fontId="94" fillId="0" borderId="44" xfId="11" applyFont="1" applyBorder="1" applyAlignment="1">
      <alignment horizontal="right"/>
    </xf>
    <xf numFmtId="0" fontId="91" fillId="0" borderId="44" xfId="11" applyFont="1" applyBorder="1"/>
    <xf numFmtId="0" fontId="98" fillId="0" borderId="46" xfId="11" applyFont="1" applyBorder="1" applyAlignment="1">
      <alignment horizontal="center" vertical="center"/>
    </xf>
    <xf numFmtId="0" fontId="98" fillId="13" borderId="0" xfId="11" applyFont="1" applyFill="1" applyAlignment="1">
      <alignment horizontal="center" vertical="center"/>
    </xf>
    <xf numFmtId="0" fontId="102" fillId="0" borderId="46" xfId="11" applyFont="1" applyBorder="1" applyAlignment="1">
      <alignment vertical="center"/>
    </xf>
    <xf numFmtId="0" fontId="102" fillId="0" borderId="0" xfId="11" applyFont="1"/>
    <xf numFmtId="0" fontId="94" fillId="13" borderId="0" xfId="11" applyFont="1" applyFill="1" applyAlignment="1">
      <alignment horizontal="center" vertical="center"/>
    </xf>
    <xf numFmtId="0" fontId="91" fillId="13" borderId="0" xfId="11" applyFont="1" applyFill="1"/>
    <xf numFmtId="0" fontId="96" fillId="0" borderId="0" xfId="11" applyFont="1" applyAlignment="1">
      <alignment vertical="center"/>
    </xf>
    <xf numFmtId="0" fontId="87" fillId="15" borderId="5" xfId="0" applyFont="1" applyFill="1" applyBorder="1" applyAlignment="1">
      <alignment horizontal="center" vertical="center"/>
    </xf>
    <xf numFmtId="0" fontId="83" fillId="15" borderId="5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1" fontId="49" fillId="7" borderId="15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Alignment="1" applyProtection="1">
      <alignment horizontal="right" vertical="center" wrapText="1"/>
      <protection locked="0"/>
    </xf>
    <xf numFmtId="1" fontId="11" fillId="0" borderId="20" xfId="0" applyNumberFormat="1" applyFont="1" applyBorder="1" applyAlignment="1">
      <alignment horizontal="right" vertical="center" indent="1"/>
    </xf>
    <xf numFmtId="1" fontId="19" fillId="0" borderId="56" xfId="0" applyNumberFormat="1" applyFont="1" applyBorder="1" applyAlignment="1" applyProtection="1">
      <alignment horizontal="right" vertical="center" wrapText="1"/>
      <protection locked="0"/>
    </xf>
    <xf numFmtId="0" fontId="104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5" fillId="0" borderId="15" xfId="0" applyNumberFormat="1" applyFont="1" applyBorder="1" applyAlignment="1">
      <alignment horizontal="left" vertical="center" wrapText="1" indent="1" readingOrder="2"/>
    </xf>
    <xf numFmtId="1" fontId="5" fillId="0" borderId="0" xfId="0" applyNumberFormat="1" applyFont="1" applyAlignment="1">
      <alignment horizontal="left" vertical="center" wrapText="1" indent="1" readingOrder="2"/>
    </xf>
    <xf numFmtId="1" fontId="5" fillId="0" borderId="0" xfId="0" applyNumberFormat="1" applyFont="1" applyAlignment="1">
      <alignment horizontal="center" vertical="center" wrapText="1" readingOrder="2"/>
    </xf>
    <xf numFmtId="0" fontId="5" fillId="0" borderId="32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wrapText="1" readingOrder="2"/>
    </xf>
    <xf numFmtId="49" fontId="5" fillId="0" borderId="0" xfId="0" applyNumberFormat="1" applyFont="1" applyAlignment="1">
      <alignment horizontal="center" wrapText="1" readingOrder="2"/>
    </xf>
    <xf numFmtId="164" fontId="50" fillId="7" borderId="0" xfId="0" applyNumberFormat="1" applyFont="1" applyFill="1" applyAlignment="1">
      <alignment vertical="center" wrapText="1"/>
    </xf>
    <xf numFmtId="1" fontId="49" fillId="7" borderId="15" xfId="0" applyNumberFormat="1" applyFont="1" applyFill="1" applyBorder="1" applyAlignment="1">
      <alignment horizontal="center" vertical="center"/>
    </xf>
    <xf numFmtId="1" fontId="49" fillId="7" borderId="32" xfId="0" applyNumberFormat="1" applyFont="1" applyFill="1" applyBorder="1" applyAlignment="1">
      <alignment horizontal="center" vertical="center"/>
    </xf>
    <xf numFmtId="0" fontId="105" fillId="0" borderId="0" xfId="0" applyFont="1" applyAlignment="1">
      <alignment vertical="center" wrapText="1"/>
    </xf>
    <xf numFmtId="0" fontId="106" fillId="0" borderId="15" xfId="0" applyFont="1" applyBorder="1" applyAlignment="1">
      <alignment horizontal="right" vertical="center"/>
    </xf>
    <xf numFmtId="0" fontId="11" fillId="0" borderId="57" xfId="0" applyFont="1" applyBorder="1" applyAlignment="1">
      <alignment horizontal="left" vertical="center"/>
    </xf>
    <xf numFmtId="1" fontId="17" fillId="0" borderId="15" xfId="0" applyNumberFormat="1" applyFont="1" applyBorder="1" applyAlignment="1" applyProtection="1">
      <alignment horizontal="center" vertical="center"/>
      <protection locked="0"/>
    </xf>
    <xf numFmtId="1" fontId="35" fillId="16" borderId="56" xfId="0" applyNumberFormat="1" applyFont="1" applyFill="1" applyBorder="1" applyAlignment="1">
      <alignment horizontal="left" vertical="center" indent="1"/>
    </xf>
    <xf numFmtId="1" fontId="10" fillId="0" borderId="21" xfId="0" applyNumberFormat="1" applyFont="1" applyBorder="1" applyAlignment="1">
      <alignment horizontal="left" vertical="center" wrapText="1" indent="1"/>
    </xf>
    <xf numFmtId="1" fontId="19" fillId="0" borderId="56" xfId="0" applyNumberFormat="1" applyFont="1" applyBorder="1" applyAlignment="1" applyProtection="1">
      <alignment horizontal="right" vertical="center"/>
      <protection locked="0"/>
    </xf>
    <xf numFmtId="1" fontId="36" fillId="0" borderId="21" xfId="0" applyNumberFormat="1" applyFont="1" applyBorder="1" applyAlignment="1">
      <alignment horizontal="right" vertical="center"/>
    </xf>
    <xf numFmtId="1" fontId="12" fillId="0" borderId="0" xfId="0" applyNumberFormat="1" applyFont="1" applyAlignment="1">
      <alignment horizontal="left" vertical="center" wrapText="1"/>
    </xf>
    <xf numFmtId="1" fontId="12" fillId="5" borderId="0" xfId="1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Alignment="1">
      <alignment vertical="center"/>
    </xf>
    <xf numFmtId="1" fontId="35" fillId="0" borderId="0" xfId="0" applyNumberFormat="1" applyFont="1" applyAlignment="1">
      <alignment horizontal="left" vertical="center" indent="1"/>
    </xf>
    <xf numFmtId="0" fontId="30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1" fontId="10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indent="2"/>
    </xf>
    <xf numFmtId="164" fontId="42" fillId="0" borderId="0" xfId="0" applyNumberFormat="1" applyFont="1" applyAlignment="1">
      <alignment horizontal="left" vertical="center" wrapText="1" indent="2"/>
    </xf>
    <xf numFmtId="164" fontId="49" fillId="7" borderId="0" xfId="0" applyNumberFormat="1" applyFont="1" applyFill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164" fontId="7" fillId="0" borderId="0" xfId="0" applyNumberFormat="1" applyFont="1" applyAlignment="1">
      <alignment horizontal="left" vertical="center" wrapText="1" indent="2"/>
    </xf>
    <xf numFmtId="1" fontId="67" fillId="5" borderId="60" xfId="1" applyNumberFormat="1" applyFont="1" applyFill="1" applyBorder="1" applyAlignment="1" applyProtection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1" fontId="11" fillId="0" borderId="59" xfId="0" applyNumberFormat="1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107" fillId="0" borderId="9" xfId="0" applyFont="1" applyBorder="1" applyAlignment="1">
      <alignment horizontal="left" vertical="center" wrapText="1"/>
    </xf>
    <xf numFmtId="0" fontId="107" fillId="0" borderId="13" xfId="0" applyFont="1" applyBorder="1" applyAlignment="1">
      <alignment horizontal="left" vertical="center" wrapText="1"/>
    </xf>
    <xf numFmtId="0" fontId="108" fillId="0" borderId="0" xfId="11" applyFont="1" applyAlignment="1">
      <alignment horizontal="right" vertical="center"/>
    </xf>
    <xf numFmtId="0" fontId="108" fillId="0" borderId="0" xfId="11" applyFont="1" applyAlignment="1">
      <alignment horizontal="center" vertical="center"/>
    </xf>
    <xf numFmtId="0" fontId="108" fillId="0" borderId="46" xfId="11" applyFont="1" applyBorder="1" applyAlignment="1">
      <alignment horizontal="center" vertical="center"/>
    </xf>
    <xf numFmtId="0" fontId="108" fillId="14" borderId="0" xfId="11" applyFont="1" applyFill="1" applyAlignment="1">
      <alignment horizontal="right" vertical="center"/>
    </xf>
    <xf numFmtId="0" fontId="22" fillId="6" borderId="55" xfId="0" applyFont="1" applyFill="1" applyBorder="1" applyAlignment="1">
      <alignment horizontal="left" vertical="center"/>
    </xf>
    <xf numFmtId="1" fontId="6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wrapText="1" indent="2"/>
    </xf>
    <xf numFmtId="49" fontId="34" fillId="0" borderId="48" xfId="0" applyNumberFormat="1" applyFont="1" applyBorder="1" applyAlignment="1">
      <alignment horizontal="center" vertical="center"/>
    </xf>
    <xf numFmtId="49" fontId="53" fillId="0" borderId="42" xfId="0" applyNumberFormat="1" applyFont="1" applyBorder="1" applyAlignment="1">
      <alignment horizontal="center"/>
    </xf>
    <xf numFmtId="49" fontId="53" fillId="0" borderId="43" xfId="0" applyNumberFormat="1" applyFont="1" applyBorder="1" applyAlignment="1">
      <alignment horizontal="center"/>
    </xf>
    <xf numFmtId="49" fontId="53" fillId="0" borderId="44" xfId="0" applyNumberFormat="1" applyFont="1" applyBorder="1" applyAlignment="1">
      <alignment horizontal="center"/>
    </xf>
    <xf numFmtId="49" fontId="55" fillId="0" borderId="45" xfId="0" applyNumberFormat="1" applyFont="1" applyBorder="1" applyAlignment="1">
      <alignment horizontal="center" vertical="center"/>
    </xf>
    <xf numFmtId="49" fontId="55" fillId="0" borderId="0" xfId="0" applyNumberFormat="1" applyFont="1" applyAlignment="1">
      <alignment horizontal="center" vertical="center"/>
    </xf>
    <xf numFmtId="49" fontId="55" fillId="0" borderId="46" xfId="0" applyNumberFormat="1" applyFont="1" applyBorder="1" applyAlignment="1">
      <alignment horizontal="center" vertical="center"/>
    </xf>
    <xf numFmtId="49" fontId="103" fillId="0" borderId="47" xfId="0" applyNumberFormat="1" applyFont="1" applyBorder="1" applyAlignment="1">
      <alignment horizontal="center" vertical="top"/>
    </xf>
    <xf numFmtId="49" fontId="103" fillId="0" borderId="48" xfId="0" applyNumberFormat="1" applyFont="1" applyBorder="1" applyAlignment="1">
      <alignment horizontal="center" vertical="top"/>
    </xf>
    <xf numFmtId="49" fontId="103" fillId="0" borderId="49" xfId="0" applyNumberFormat="1" applyFont="1" applyBorder="1" applyAlignment="1">
      <alignment horizontal="center" vertical="top"/>
    </xf>
    <xf numFmtId="49" fontId="31" fillId="0" borderId="4" xfId="0" applyNumberFormat="1" applyFont="1" applyBorder="1" applyAlignment="1">
      <alignment horizontal="center" vertical="center"/>
    </xf>
    <xf numFmtId="49" fontId="31" fillId="0" borderId="5" xfId="0" applyNumberFormat="1" applyFont="1" applyBorder="1" applyAlignment="1">
      <alignment horizontal="center" vertical="center"/>
    </xf>
    <xf numFmtId="49" fontId="59" fillId="0" borderId="0" xfId="0" applyNumberFormat="1" applyFont="1" applyAlignment="1">
      <alignment horizontal="center" wrapText="1"/>
    </xf>
    <xf numFmtId="49" fontId="59" fillId="0" borderId="0" xfId="0" applyNumberFormat="1" applyFont="1" applyAlignment="1">
      <alignment horizontal="center"/>
    </xf>
    <xf numFmtId="49" fontId="54" fillId="0" borderId="0" xfId="0" applyNumberFormat="1" applyFont="1" applyAlignment="1">
      <alignment horizontal="center"/>
    </xf>
    <xf numFmtId="0" fontId="36" fillId="5" borderId="3" xfId="0" applyFont="1" applyFill="1" applyBorder="1" applyAlignment="1">
      <alignment horizontal="center" vertical="center"/>
    </xf>
    <xf numFmtId="49" fontId="32" fillId="0" borderId="0" xfId="0" applyNumberFormat="1" applyFont="1" applyAlignment="1">
      <alignment horizontal="left" vertical="center" indent="1"/>
    </xf>
    <xf numFmtId="49" fontId="33" fillId="0" borderId="0" xfId="0" applyNumberFormat="1" applyFont="1" applyAlignment="1">
      <alignment horizontal="left" vertical="center" wrapText="1" indent="1"/>
    </xf>
    <xf numFmtId="49" fontId="37" fillId="0" borderId="1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center"/>
    </xf>
    <xf numFmtId="49" fontId="11" fillId="0" borderId="1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39" fillId="0" borderId="5" xfId="0" applyNumberFormat="1" applyFont="1" applyBorder="1" applyAlignment="1">
      <alignment vertical="top"/>
    </xf>
    <xf numFmtId="49" fontId="36" fillId="5" borderId="39" xfId="0" applyNumberFormat="1" applyFont="1" applyFill="1" applyBorder="1" applyAlignment="1" applyProtection="1">
      <alignment horizontal="left" vertical="center" indent="1"/>
      <protection locked="0"/>
    </xf>
    <xf numFmtId="49" fontId="36" fillId="5" borderId="40" xfId="0" applyNumberFormat="1" applyFont="1" applyFill="1" applyBorder="1" applyAlignment="1" applyProtection="1">
      <alignment horizontal="left" vertical="center" indent="1"/>
      <protection locked="0"/>
    </xf>
    <xf numFmtId="49" fontId="36" fillId="5" borderId="41" xfId="0" applyNumberFormat="1" applyFont="1" applyFill="1" applyBorder="1" applyAlignment="1" applyProtection="1">
      <alignment horizontal="left" vertical="center" indent="1"/>
      <protection locked="0"/>
    </xf>
    <xf numFmtId="49" fontId="33" fillId="0" borderId="0" xfId="0" applyNumberFormat="1" applyFont="1" applyAlignment="1">
      <alignment horizontal="left" vertical="center" indent="1"/>
    </xf>
    <xf numFmtId="49" fontId="39" fillId="0" borderId="5" xfId="0" applyNumberFormat="1" applyFont="1" applyBorder="1" applyAlignment="1">
      <alignment horizontal="left" vertical="top"/>
    </xf>
    <xf numFmtId="166" fontId="36" fillId="5" borderId="39" xfId="0" applyNumberFormat="1" applyFont="1" applyFill="1" applyBorder="1" applyAlignment="1" applyProtection="1">
      <alignment horizontal="left" vertical="center" indent="1"/>
      <protection locked="0"/>
    </xf>
    <xf numFmtId="166" fontId="36" fillId="5" borderId="40" xfId="0" applyNumberFormat="1" applyFont="1" applyFill="1" applyBorder="1" applyAlignment="1" applyProtection="1">
      <alignment horizontal="left" vertical="center" indent="1"/>
      <protection locked="0"/>
    </xf>
    <xf numFmtId="166" fontId="36" fillId="5" borderId="41" xfId="0" applyNumberFormat="1" applyFont="1" applyFill="1" applyBorder="1" applyAlignment="1" applyProtection="1">
      <alignment horizontal="left" vertical="center" indent="1"/>
      <protection locked="0"/>
    </xf>
    <xf numFmtId="167" fontId="36" fillId="5" borderId="39" xfId="0" applyNumberFormat="1" applyFont="1" applyFill="1" applyBorder="1" applyAlignment="1" applyProtection="1">
      <alignment horizontal="left" vertical="center" indent="1"/>
      <protection locked="0"/>
    </xf>
    <xf numFmtId="167" fontId="36" fillId="5" borderId="40" xfId="0" applyNumberFormat="1" applyFont="1" applyFill="1" applyBorder="1" applyAlignment="1" applyProtection="1">
      <alignment horizontal="left" vertical="center" indent="1"/>
      <protection locked="0"/>
    </xf>
    <xf numFmtId="167" fontId="36" fillId="5" borderId="41" xfId="0" applyNumberFormat="1" applyFont="1" applyFill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right" indent="1" shrinkToFit="1"/>
    </xf>
    <xf numFmtId="0" fontId="6" fillId="0" borderId="0" xfId="0" applyFont="1" applyAlignment="1">
      <alignment horizontal="left" indent="1" shrinkToFit="1"/>
    </xf>
    <xf numFmtId="49" fontId="5" fillId="0" borderId="0" xfId="0" applyNumberFormat="1" applyFont="1" applyAlignment="1">
      <alignment horizontal="left" vertical="center" wrapText="1" indent="1"/>
    </xf>
    <xf numFmtId="0" fontId="11" fillId="0" borderId="0" xfId="0" applyFont="1" applyAlignment="1">
      <alignment horizontal="right" vertical="center"/>
    </xf>
    <xf numFmtId="0" fontId="11" fillId="0" borderId="61" xfId="0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left" vertical="center" indent="1"/>
    </xf>
    <xf numFmtId="0" fontId="16" fillId="0" borderId="9" xfId="0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wrapText="1" indent="2"/>
    </xf>
    <xf numFmtId="0" fontId="5" fillId="0" borderId="8" xfId="0" applyFont="1" applyBorder="1" applyAlignment="1">
      <alignment horizontal="left" wrapText="1" indent="2"/>
    </xf>
    <xf numFmtId="0" fontId="6" fillId="0" borderId="0" xfId="0" applyFont="1" applyAlignment="1">
      <alignment horizontal="left" vertical="center" wrapText="1" readingOrder="2"/>
    </xf>
    <xf numFmtId="0" fontId="4" fillId="0" borderId="0" xfId="0" applyFont="1" applyAlignment="1">
      <alignment horizontal="left" vertical="center"/>
    </xf>
    <xf numFmtId="166" fontId="13" fillId="0" borderId="11" xfId="0" applyNumberFormat="1" applyFont="1" applyBorder="1" applyAlignment="1">
      <alignment horizontal="center" vertical="center"/>
    </xf>
    <xf numFmtId="166" fontId="13" fillId="0" borderId="12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wrapText="1" readingOrder="2"/>
    </xf>
    <xf numFmtId="0" fontId="11" fillId="0" borderId="13" xfId="0" applyFont="1" applyBorder="1" applyAlignment="1">
      <alignment horizontal="center" wrapText="1" readingOrder="2"/>
    </xf>
    <xf numFmtId="0" fontId="11" fillId="0" borderId="17" xfId="0" applyFont="1" applyBorder="1" applyAlignment="1">
      <alignment horizontal="center" wrapText="1" readingOrder="2"/>
    </xf>
    <xf numFmtId="0" fontId="42" fillId="0" borderId="18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166" fontId="13" fillId="0" borderId="9" xfId="0" applyNumberFormat="1" applyFont="1" applyBorder="1" applyAlignment="1">
      <alignment horizontal="center" vertical="center"/>
    </xf>
    <xf numFmtId="164" fontId="48" fillId="0" borderId="0" xfId="0" applyNumberFormat="1" applyFont="1" applyAlignment="1">
      <alignment horizontal="left" indent="1"/>
    </xf>
    <xf numFmtId="0" fontId="46" fillId="0" borderId="0" xfId="0" applyFont="1"/>
    <xf numFmtId="0" fontId="48" fillId="0" borderId="0" xfId="0" applyFont="1" applyAlignment="1">
      <alignment horizontal="center"/>
    </xf>
    <xf numFmtId="49" fontId="11" fillId="0" borderId="17" xfId="0" applyNumberFormat="1" applyFont="1" applyBorder="1" applyAlignment="1">
      <alignment horizontal="center" vertical="center" wrapText="1" readingOrder="2"/>
    </xf>
    <xf numFmtId="49" fontId="11" fillId="0" borderId="13" xfId="0" applyNumberFormat="1" applyFont="1" applyBorder="1" applyAlignment="1">
      <alignment horizontal="center" vertical="center" wrapText="1" readingOrder="2"/>
    </xf>
    <xf numFmtId="49" fontId="11" fillId="0" borderId="8" xfId="0" applyNumberFormat="1" applyFont="1" applyBorder="1" applyAlignment="1">
      <alignment horizontal="center" vertical="center" wrapText="1" readingOrder="2"/>
    </xf>
    <xf numFmtId="49" fontId="11" fillId="0" borderId="50" xfId="0" applyNumberFormat="1" applyFont="1" applyBorder="1" applyAlignment="1">
      <alignment horizontal="center" vertical="center" wrapText="1" readingOrder="2"/>
    </xf>
    <xf numFmtId="0" fontId="11" fillId="3" borderId="0" xfId="0" applyFont="1" applyFill="1" applyAlignment="1">
      <alignment horizontal="left" vertical="center" wrapText="1" indent="1" readingOrder="2"/>
    </xf>
    <xf numFmtId="0" fontId="11" fillId="3" borderId="8" xfId="0" applyFont="1" applyFill="1" applyBorder="1" applyAlignment="1">
      <alignment horizontal="left" vertical="center" wrapText="1" indent="1" readingOrder="2"/>
    </xf>
    <xf numFmtId="0" fontId="3" fillId="8" borderId="0" xfId="0" applyFont="1" applyFill="1" applyAlignment="1">
      <alignment horizontal="center" vertical="center" wrapText="1" readingOrder="2"/>
    </xf>
    <xf numFmtId="0" fontId="6" fillId="8" borderId="15" xfId="0" applyFont="1" applyFill="1" applyBorder="1" applyAlignment="1">
      <alignment horizontal="center" vertical="center" wrapText="1" readingOrder="2"/>
    </xf>
    <xf numFmtId="0" fontId="6" fillId="8" borderId="0" xfId="0" applyFont="1" applyFill="1" applyAlignment="1">
      <alignment horizontal="center" vertical="center" wrapText="1" readingOrder="2"/>
    </xf>
    <xf numFmtId="0" fontId="14" fillId="0" borderId="0" xfId="0" applyFont="1" applyAlignment="1">
      <alignment horizontal="center" vertical="center"/>
    </xf>
    <xf numFmtId="0" fontId="80" fillId="0" borderId="48" xfId="0" applyFont="1" applyBorder="1" applyAlignment="1">
      <alignment horizontal="center" vertical="center"/>
    </xf>
    <xf numFmtId="0" fontId="82" fillId="0" borderId="43" xfId="0" applyFont="1" applyBorder="1" applyAlignment="1">
      <alignment horizontal="center" vertical="center" wrapText="1"/>
    </xf>
    <xf numFmtId="0" fontId="97" fillId="0" borderId="0" xfId="11" applyFont="1" applyAlignment="1">
      <alignment horizontal="center" vertical="center"/>
    </xf>
    <xf numFmtId="0" fontId="97" fillId="0" borderId="0" xfId="11" applyFont="1" applyAlignment="1">
      <alignment horizontal="center"/>
    </xf>
  </cellXfs>
  <cellStyles count="12">
    <cellStyle name="Bad" xfId="1" builtinId="2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/>
    <cellStyle name="Normal" xfId="0" builtinId="0"/>
    <cellStyle name="Normal 2" xfId="11" xr:uid="{A3C8B624-C0C8-034B-B0F1-8D75A69DBBF3}"/>
  </cellStyles>
  <dxfs count="103">
    <dxf>
      <font>
        <b val="0"/>
        <i val="0"/>
        <color theme="0" tint="-0.499984740745262"/>
      </font>
    </dxf>
    <dxf>
      <fill>
        <patternFill patternType="darkHorizontal">
          <fgColor rgb="FFFF352D"/>
          <bgColor rgb="FFFF676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darkHorizontal">
          <fgColor rgb="FFFF352D"/>
          <bgColor rgb="FFFF6761"/>
        </patternFill>
      </fill>
    </dxf>
    <dxf>
      <font>
        <b/>
        <i val="0"/>
        <color theme="0"/>
      </font>
      <fill>
        <patternFill patternType="darkHorizontal">
          <fgColor rgb="FFE9074C"/>
          <bgColor rgb="FFFF015C"/>
        </patternFill>
      </fill>
      <border>
        <left style="thin">
          <color rgb="FFE9074C"/>
        </left>
        <right style="thin">
          <color rgb="FFFFFF00"/>
        </right>
      </border>
    </dxf>
    <dxf>
      <font>
        <b val="0"/>
        <i val="0"/>
        <color theme="0" tint="-0.499984740745262"/>
      </font>
    </dxf>
    <dxf>
      <font>
        <color rgb="FFFFFF00"/>
      </font>
      <fill>
        <patternFill patternType="darkHorizontal">
          <fgColor rgb="FFE9074C"/>
          <bgColor rgb="FFFF015C"/>
        </patternFill>
      </fill>
    </dxf>
    <dxf>
      <fill>
        <patternFill>
          <bgColor rgb="FFFF6761"/>
        </patternFill>
      </fill>
    </dxf>
    <dxf>
      <font>
        <b/>
        <i val="0"/>
        <color rgb="FF00C3E8"/>
      </font>
      <fill>
        <patternFill>
          <fgColor theme="0"/>
          <bgColor theme="0"/>
        </patternFill>
      </fill>
    </dxf>
    <dxf>
      <fill>
        <patternFill patternType="darkHorizontal">
          <fgColor rgb="FFFF352D"/>
          <bgColor rgb="FFFF6761"/>
        </patternFill>
      </fill>
    </dxf>
    <dxf>
      <font>
        <b/>
        <i val="0"/>
        <color rgb="FF00C085"/>
      </font>
      <fill>
        <patternFill patternType="solid">
          <bgColor rgb="FFE8FFF4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1" tint="0.34998626667073579"/>
      </font>
      <fill>
        <patternFill>
          <bgColor theme="0" tint="-4.9989318521683403E-2"/>
        </patternFill>
      </fill>
    </dxf>
    <dxf>
      <font>
        <color theme="0"/>
      </font>
      <fill>
        <patternFill patternType="darkHorizontal">
          <fgColor rgb="FFFF352D"/>
          <bgColor rgb="FFFF6761"/>
        </patternFill>
      </fill>
    </dxf>
    <dxf>
      <font>
        <color rgb="FFFF6761"/>
      </font>
      <border>
        <vertical/>
        <horizontal/>
      </border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ill>
        <patternFill patternType="darkHorizontal">
          <fgColor rgb="FFFF352D"/>
          <bgColor rgb="FFFF6761"/>
        </patternFill>
      </fill>
    </dxf>
    <dxf>
      <font>
        <b val="0"/>
        <i val="0"/>
        <color theme="0" tint="-0.499984740745262"/>
      </font>
    </dxf>
    <dxf>
      <fill>
        <patternFill patternType="darkHorizontal">
          <fgColor rgb="FFFF352D"/>
          <bgColor rgb="FFFF6761"/>
        </patternFill>
      </fill>
    </dxf>
    <dxf>
      <font>
        <b/>
        <i val="0"/>
        <color rgb="FF00C3E8"/>
      </font>
      <fill>
        <patternFill>
          <fgColor theme="0"/>
          <bgColor theme="0"/>
        </patternFill>
      </fill>
    </dxf>
    <dxf>
      <font>
        <color rgb="FF00C3E8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C3E8"/>
        </patternFill>
      </fill>
    </dxf>
    <dxf>
      <fill>
        <patternFill>
          <bgColor theme="0" tint="-4.9989318521683403E-2"/>
        </patternFill>
      </fill>
    </dxf>
    <dxf>
      <fill>
        <patternFill>
          <bgColor rgb="FF44E18E"/>
        </patternFill>
      </fill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44E18E"/>
        <name val="Arial Narrow"/>
        <scheme val="none"/>
      </font>
      <numFmt numFmtId="0" formatCode="General"/>
      <fill>
        <patternFill patternType="solid">
          <fgColor indexed="64"/>
          <bgColor rgb="FF44E18E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rgb="FF41D98A"/>
        </right>
        <top style="medium">
          <color rgb="FF41D98A"/>
        </top>
        <bottom style="medium">
          <color rgb="FF41D98A"/>
        </bottom>
        <vertical/>
        <horizontal style="medium">
          <color rgb="FF41D98A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left" vertical="center" textRotation="0" wrapText="0" relative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2" formatCode="0.00"/>
      <fill>
        <patternFill patternType="solid">
          <fgColor indexed="64"/>
          <bgColor rgb="FFFF6761"/>
        </patternFill>
      </fill>
      <alignment horizontal="left" vertical="center" textRotation="0" wrapText="0" relative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ck">
          <color theme="0" tint="-0.499984740745262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rgb="FF00C3E8"/>
        <name val="Arial Narrow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ck">
          <color rgb="FF44E18E"/>
        </left>
        <right style="thick">
          <color theme="0" tint="-0.49998474074526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 tint="0.249977111117893"/>
        <name val="Arial Narrow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rgb="FF44E18E"/>
        </right>
        <top/>
        <bottom/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>
        <right style="thick">
          <color rgb="FFDFDFDF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1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C3E8"/>
        <name val="Arial Narrow"/>
        <scheme val="none"/>
      </font>
      <numFmt numFmtId="1" formatCode="0"/>
      <fill>
        <patternFill patternType="none">
          <bgColor auto="1"/>
        </patternFill>
      </fill>
      <alignment horizontal="right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thick">
          <color theme="1" tint="0.2499465926084170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1" tint="0.24994659260841701"/>
        </left>
        <right style="medium">
          <color rgb="FFDFDFDF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DFDFDF"/>
        </left>
        <right style="medium">
          <color rgb="FFDFDFDF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DFDFDF"/>
        </left>
        <right style="medium">
          <color rgb="FFDFDFDF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DFDFDF"/>
        </left>
        <right style="medium">
          <color rgb="FFDFDFDF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DFDFDF"/>
        </left>
        <right style="medium">
          <color rgb="FFDFDFDF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outline="0">
        <left/>
        <right style="medium">
          <color rgb="FFDFDFDF"/>
        </right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 tint="0.499984740745262"/>
        <name val="Arial Narrow"/>
        <scheme val="none"/>
      </font>
      <numFmt numFmtId="164" formatCode="0000"/>
      <fill>
        <patternFill patternType="none">
          <bgColor auto="1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0" tint="-0.14999847407452621"/>
        <name val="Arial Narrow"/>
        <scheme val="none"/>
      </font>
      <fill>
        <patternFill patternType="none">
          <fgColor indexed="64"/>
          <bgColor theme="0" tint="-0.14999847407452621"/>
        </patternFill>
      </fill>
      <alignment horizontal="left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color rgb="FF44E18E"/>
        <name val="Arial Narrow"/>
        <scheme val="none"/>
      </font>
      <numFmt numFmtId="0" formatCode="General"/>
      <fill>
        <patternFill patternType="solid">
          <fgColor indexed="64"/>
          <bgColor rgb="FF44E18E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rgb="FF41D98A"/>
        </right>
        <top style="medium">
          <color rgb="FF41D98A"/>
        </top>
        <bottom style="medium">
          <color rgb="FF41D98A"/>
        </bottom>
        <vertical/>
        <horizontal style="medium">
          <color rgb="FF41D98A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rgb="FF00C3E8"/>
        <name val="Arial Narrow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ck">
          <color rgb="FF44E18E"/>
        </left>
        <right style="thick">
          <color theme="0" tint="-0.49998474074526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 tint="0.249977111117893"/>
        <name val="Arial Narrow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44E18E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ck">
          <color rgb="FFDFDFDF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C3E8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dotted">
          <color theme="0" tint="-4.9989318521683403E-2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theme="1" tint="0.24994659260841701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alignment horizontal="left" vertical="center" textRotation="0" wrapText="1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rgb="FF00C3E8"/>
        <name val="Arial Narrow"/>
        <scheme val="none"/>
      </font>
      <numFmt numFmtId="1" formatCode="0"/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ck">
          <color theme="1" tint="0.24994659260841701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1" tint="0.24994659260841701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ck">
          <color theme="1" tint="0.24994659260841701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outline="0">
        <left/>
        <right style="medium">
          <color rgb="FFDFDFDF"/>
        </right>
      </border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left" vertical="center" textRotation="0" wrapText="1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499984740745262"/>
        <name val="Arial Narrow"/>
        <scheme val="none"/>
      </font>
      <fill>
        <patternFill patternType="none">
          <bgColor auto="1"/>
        </patternFill>
      </fill>
      <alignment horizontal="general" vertical="center" textRotation="0" wrapText="1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rgb="FF000000"/>
        <name val="Arial Narrow"/>
        <scheme val="none"/>
      </font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0" tint="-0.14999847407452621"/>
        <name val="Arial Narrow"/>
        <scheme val="none"/>
      </font>
      <fill>
        <patternFill patternType="none">
          <fgColor indexed="64"/>
          <bgColor theme="0" tint="-0.14999847407452621"/>
        </patternFill>
      </fill>
      <alignment horizontal="left" vertical="center" textRotation="0" indent="0" justifyLastLine="0" shrinkToFit="0"/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vertical/>
        <horizontal style="medium">
          <color theme="0" tint="-0.14996795556505021"/>
        </horizontal>
      </border>
    </dxf>
    <dxf>
      <border>
        <vertical/>
        <horizontal style="thin">
          <color theme="0" tint="-0.24994659260841701"/>
        </horizontal>
      </border>
    </dxf>
    <dxf>
      <border>
        <vertical/>
        <horizontal style="thin">
          <color theme="0" tint="-4.9989318521683403E-2"/>
        </horizontal>
      </border>
    </dxf>
    <dxf>
      <border>
        <vertical/>
        <horizontal style="medium">
          <color theme="0" tint="-4.9989318521683403E-2"/>
        </horizontal>
      </border>
    </dxf>
    <dxf>
      <border>
        <vertical/>
        <horizontal style="medium">
          <color rgb="FFDFDFDF"/>
        </horizontal>
      </border>
    </dxf>
    <dxf>
      <fill>
        <patternFill patternType="none">
          <bgColor auto="1"/>
        </patternFill>
      </fill>
      <border>
        <vertical/>
        <horizontal style="thick">
          <color theme="0" tint="-0.14996795556505021"/>
        </horizontal>
      </border>
    </dxf>
    <dxf>
      <fill>
        <patternFill>
          <bgColor theme="0" tint="-4.9989318521683403E-2"/>
        </patternFill>
      </fill>
    </dxf>
    <dxf>
      <fill>
        <patternFill>
          <bgColor theme="4" tint="0.39994506668294322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vertical style="thin">
          <color theme="0" tint="-0.14996795556505021"/>
        </vertical>
      </border>
    </dxf>
  </dxfs>
  <tableStyles count="7" defaultTableStyle="TableStyleMedium9" defaultPivotStyle="PivotStyleLight16">
    <tableStyle name="Table Style 1" pivot="0" count="3" xr9:uid="{00000000-0011-0000-FFFF-FFFF00000000}">
      <tableStyleElement type="wholeTable" dxfId="102"/>
      <tableStyleElement type="headerRow" dxfId="101"/>
      <tableStyleElement type="secondRowStripe" dxfId="100"/>
    </tableStyle>
    <tableStyle name="Table Style 2" pivot="0" count="1" xr9:uid="{00000000-0011-0000-FFFF-FFFF01000000}">
      <tableStyleElement type="wholeTable" dxfId="99"/>
    </tableStyle>
    <tableStyle name="Table Style 3" pivot="0" count="1" xr9:uid="{00000000-0011-0000-FFFF-FFFF02000000}">
      <tableStyleElement type="wholeTable" dxfId="98"/>
    </tableStyle>
    <tableStyle name="Table Style 4" pivot="0" count="1" xr9:uid="{00000000-0011-0000-FFFF-FFFF03000000}">
      <tableStyleElement type="wholeTable" dxfId="97"/>
    </tableStyle>
    <tableStyle name="Table Style 5" pivot="0" count="1" xr9:uid="{00000000-0011-0000-FFFF-FFFF04000000}">
      <tableStyleElement type="wholeTable" dxfId="96"/>
    </tableStyle>
    <tableStyle name="Table Style 6" pivot="0" count="1" xr9:uid="{00000000-0011-0000-FFFF-FFFF05000000}">
      <tableStyleElement type="wholeTable" dxfId="95"/>
    </tableStyle>
    <tableStyle name="Table Style 7" pivot="0" count="2" xr9:uid="{00000000-0011-0000-FFFF-FFFF06000000}">
      <tableStyleElement type="wholeTable" dxfId="94"/>
      <tableStyleElement type="secondRowStripe" dxfId="93"/>
    </tableStyle>
  </tableStyles>
  <colors>
    <mruColors>
      <color rgb="FFFF6761"/>
      <color rgb="FFECECEC"/>
      <color rgb="FFB6F6F5"/>
      <color rgb="FF00C3E8"/>
      <color rgb="FFFFADA3"/>
      <color rgb="FF454545"/>
      <color rgb="FF44E18E"/>
      <color rgb="FFDFDFDF"/>
      <color rgb="FF00C085"/>
      <color rgb="FFD7D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5493AA-971B-754B-85DC-6053CAA491D7}" name="Table33" displayName="Table33" ref="B4:Z20" totalsRowShown="0" headerRowDxfId="92" dataDxfId="91">
  <autoFilter ref="B4:Z20" xr:uid="{7C5493AA-971B-754B-85DC-6053CAA491D7}"/>
  <sortState xmlns:xlrd2="http://schemas.microsoft.com/office/spreadsheetml/2017/richdata2" ref="B5:Z20">
    <sortCondition ref="B4:B20"/>
  </sortState>
  <tableColumns count="25">
    <tableColumn id="2" xr3:uid="{4E4291FB-3BB3-7E49-B334-03954727884B}" name="Type" dataDxfId="90"/>
    <tableColumn id="3" xr3:uid="{52C18DBA-FD80-E146-90C1-90F96B364779}" name="Variety" dataDxfId="89"/>
    <tableColumn id="36" xr3:uid="{B61F1B44-C2F0-3A4E-AE63-221089524E3A}" name="Notes" dataDxfId="88"/>
    <tableColumn id="6" xr3:uid="{7B5B9ABA-CB3A-B040-AA7C-4CC3E759EEE6}" name="144" dataDxfId="87"/>
    <tableColumn id="7" xr3:uid="{BD28508C-618E-0D49-8570-70C02522BDDB}" name="26" dataDxfId="86"/>
    <tableColumn id="10" xr3:uid="{3AD092FC-7C41-C141-8D90-64B7064E65CE}" name="Date 1" dataDxfId="85"/>
    <tableColumn id="11" xr3:uid="{EF6EF8EA-A495-0D46-9EDA-B607E67F9A13}" name="Date 2" dataDxfId="84"/>
    <tableColumn id="12" xr3:uid="{CFF875C4-1520-0640-B76C-F7188DF63F47}" name="Date 3" dataDxfId="83"/>
    <tableColumn id="13" xr3:uid="{E51E581B-76FA-0942-99FA-8CE4E9831B21}" name="Date 4" dataDxfId="82"/>
    <tableColumn id="14" xr3:uid="{FA865E13-A6B5-5E45-BC02-F2B771EE5910}" name="Date 5" dataDxfId="81"/>
    <tableColumn id="15" xr3:uid="{41379914-E242-0C4A-9681-98D7D50C38E2}" name="Date 6" dataDxfId="80"/>
    <tableColumn id="16" xr3:uid="{B8094C16-1FAA-8C46-99FB-5D15D4AB91B2}" name="Date 7" dataDxfId="79"/>
    <tableColumn id="17" xr3:uid="{F7A312F9-97C3-A24C-85BB-C5BBA2781792}" name="Date 8" dataDxfId="78"/>
    <tableColumn id="18" xr3:uid="{C0334A6A-1E33-C14B-884E-2C53BE3B5F87}" name="TagOrderMethod" dataDxfId="77"/>
    <tableColumn id="38" xr3:uid="{530FBB77-BC8F-134A-8ECD-97DB5C7905F4}" name="Qty/Ratio" dataDxfId="76"/>
    <tableColumn id="22" xr3:uid="{A0DB2692-92B0-0A4A-9C9E-EE7AE0AF6942}" name="TagOrderMethod2" dataDxfId="75"/>
    <tableColumn id="23" xr3:uid="{23320346-8100-DC49-A882-9D8498587397}" name="Qty/Ratio3" dataDxfId="74"/>
    <tableColumn id="24" xr3:uid="{9A875B56-16BF-DD4C-B8CA-4C1EA2DDFD3A}" name="Description" dataDxfId="73">
      <calculatedColumnFormula>IF(Table33[[#This Row],[TagOrderMethod2]]="Ratio:","plants per 1 tag",IF(Table33[[#This Row],[TagOrderMethod2]]="Qty:","tags",IF(Table33[[#This Row],[TagOrderMethod2]]="Auto:",IF(R5&lt;&gt;"","tags",""))))</calculatedColumnFormula>
    </tableColumn>
    <tableColumn id="8" xr3:uid="{A1000D71-647B-044D-8583-E255BC06B471}" name="Bundle" dataDxfId="72" dataCellStyle="Bad"/>
    <tableColumn id="9" xr3:uid="{26765E45-392A-7842-88D3-A67D2EF4D7B1}" name="Column11" dataDxfId="71" dataCellStyle="Bad">
      <calculatedColumnFormula>IF(ISNUMBER(SEARCH("tag",Table33[[#This Row],[Notes]])), "Yes", "No")</calculatedColumnFormula>
    </tableColumn>
    <tableColumn id="5" xr3:uid="{14B87CE8-A6F6-9040-BD74-1A390E0DC9BC}" name="Size" dataDxfId="70" dataCellStyle="Bad"/>
    <tableColumn id="4" xr3:uid="{87F9B7F9-9273-FA4A-94C2-A4AFF8AD3CD2}" name="FinalQty" dataDxfId="69"/>
    <tableColumn id="19" xr3:uid="{A6E266F7-528A-854A-AACE-C24B7B831817}" name="Order" dataDxfId="68">
      <calculatedColumnFormula>IF(SUM(G5:N5)&gt;0,SUM(G5:N5) &amp;" units","")</calculatedColumnFormula>
    </tableColumn>
    <tableColumn id="20" xr3:uid="{A32547CD-4689-FC43-8531-B2D759BDD008}" name="Comments" dataDxfId="67"/>
    <tableColumn id="21" xr3:uid="{6D82CC70-5DE5-5A49-9C58-6E91A3BC1178}" name="Stat" dataDxfId="66">
      <calculatedColumnFormula>IF(COUNTBLANK(Table33[[#This Row],[Date 1]:[Date 8]])&lt;&gt;8,1,IF(COUNTBLANK(Table33[[#This Row],[TagOrderMethod]:[Description]])&lt;&gt;3,1,IF(COUNTBLANK(Table33[[#This Row],[FinalQty]:[Comments]])&lt;&gt;3,1,"")))</calculatedColumnFormula>
    </tableColumn>
  </tableColumns>
  <tableStyleInfo name="Table Style 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4:AM492" totalsRowShown="0" headerRowDxfId="65" dataDxfId="64">
  <autoFilter ref="B4:AM492" xr:uid="{00000000-0009-0000-0100-000003000000}"/>
  <tableColumns count="38">
    <tableColumn id="1" xr3:uid="{00000000-0010-0000-0000-000001000000}" name="Code" dataDxfId="63"/>
    <tableColumn id="2" xr3:uid="{00000000-0010-0000-0000-000002000000}" name="Column1" dataDxfId="62"/>
    <tableColumn id="3" xr3:uid="{00000000-0010-0000-0000-000003000000}" name="Variety" dataDxfId="61"/>
    <tableColumn id="36" xr3:uid="{00000000-0010-0000-0000-000024000000}" name="Notes" dataDxfId="60"/>
    <tableColumn id="7" xr3:uid="{00000000-0010-0000-0000-000007000000}" name="26" dataDxfId="59"/>
    <tableColumn id="31" xr3:uid="{BAF63D42-5982-8B44-A034-9C800D8FCBB4}" name="100" dataDxfId="58"/>
    <tableColumn id="30" xr3:uid="{FA4A1991-0F73-D146-B736-573614038DC7}" name="144" dataDxfId="57"/>
    <tableColumn id="29" xr3:uid="{572CE104-CE51-5749-8BB2-FDDD8445E6C8}" name="288" dataDxfId="56"/>
    <tableColumn id="9" xr3:uid="{00000000-0010-0000-0000-000009000000}" name="512" dataDxfId="55"/>
    <tableColumn id="10" xr3:uid="{00000000-0010-0000-0000-00000A000000}" name="Date 1" dataDxfId="54"/>
    <tableColumn id="11" xr3:uid="{00000000-0010-0000-0000-00000B000000}" name="Date 2" dataDxfId="53"/>
    <tableColumn id="12" xr3:uid="{00000000-0010-0000-0000-00000C000000}" name="Date 3" dataDxfId="52"/>
    <tableColumn id="13" xr3:uid="{00000000-0010-0000-0000-00000D000000}" name="Date 4" dataDxfId="51"/>
    <tableColumn id="14" xr3:uid="{00000000-0010-0000-0000-00000E000000}" name="Date 5" dataDxfId="50"/>
    <tableColumn id="15" xr3:uid="{00000000-0010-0000-0000-00000F000000}" name="Date 6" dataDxfId="49"/>
    <tableColumn id="16" xr3:uid="{00000000-0010-0000-0000-000010000000}" name="Date 7" dataDxfId="48"/>
    <tableColumn id="17" xr3:uid="{00000000-0010-0000-0000-000011000000}" name="Date 8" dataDxfId="47"/>
    <tableColumn id="28" xr3:uid="{453982F8-7E9F-8B4C-8EDF-5FA85DDDF5F6}" name="TagOrderMethod" dataDxfId="46">
      <calculatedColumnFormula>Table3[[#This Row],[Column12]]</calculatedColumnFormula>
    </tableColumn>
    <tableColumn id="38" xr3:uid="{00000000-0010-0000-0000-000026000000}" name="Qty/Ratio" dataDxfId="45"/>
    <tableColumn id="41" xr3:uid="{00000000-0010-0000-0000-000029000000}" name="Description" dataDxfId="44">
      <calculatedColumnFormula>IF(#REF!="Ratio:","plants per 1 tag",IF(#REF!="tags included","",IF(#REF!="Qty:","tags",IF(#REF!="Auto:",IF(T5&lt;&gt;"","tags","")))))</calculatedColumnFormula>
    </tableColumn>
    <tableColumn id="43" xr3:uid="{00000000-0010-0000-0000-00002B000000}" name="Bundle" dataDxfId="43" dataCellStyle="Bad">
      <calculatedColumnFormula>IFERROR(IF(#REF!="",50,(VLOOKUP(#REF!,Data!$A$1:$D$5027,4,FALSE))),50)</calculatedColumnFormula>
    </tableColumn>
    <tableColumn id="46" xr3:uid="{00000000-0010-0000-0000-00002E000000}" name="Column11" dataDxfId="42" dataCellStyle="Bad">
      <calculatedColumnFormula>IF(ISNUMBER(SEARCH("tag",Table3[[#This Row],[Notes]])), "Yes", "No")</calculatedColumnFormula>
    </tableColumn>
    <tableColumn id="4" xr3:uid="{B1E9DF84-931E-564B-AD03-882F0D598534}" name="Column12" dataDxfId="41" dataCellStyle="Bad">
      <calculatedColumnFormula>IF(Table3[[#This Row],[Column11]]="yes","tags included","Auto:")</calculatedColumnFormula>
    </tableColumn>
    <tableColumn id="42" xr3:uid="{00000000-0010-0000-0000-00002A000000}" name="Size" dataDxfId="40" dataCellStyle="Bad">
      <calculatedColumnFormula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calculatedColumnFormula>
    </tableColumn>
    <tableColumn id="18" xr3:uid="{2BC8A38C-A4C9-C746-A512-2E04EF2D28B9}" name="FinalQty" dataDxfId="39">
      <calculatedColumnFormula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Row],[TagOrderMethod]]="Auto:",IF(T5&gt;0,T5,IF(COUNTBLANK(K5:R5)=8,"",(IF(Table3[[#This Row],[Column11]]&lt;&gt;"no",Table3[[#This Row],[Size]]*(SUM(Table3[[#This Row],[Date 1]:[Date 8]])),"")))),""))),(Table3[[#This Row],[Bundle]])),"")</calculatedColumnFormula>
    </tableColumn>
    <tableColumn id="19" xr3:uid="{00000000-0010-0000-0000-000013000000}" name="Order" dataDxfId="38">
      <calculatedColumnFormula>IF(SUM(K5:R5)&gt;0,SUM(K5:R5) &amp;" units","")</calculatedColumnFormula>
    </tableColumn>
    <tableColumn id="20" xr3:uid="{00000000-0010-0000-0000-000014000000}" name="Comments" dataDxfId="37"/>
    <tableColumn id="45" xr3:uid="{00000000-0010-0000-0000-00002D000000}" name="Column9" dataDxfId="36"/>
    <tableColumn id="47" xr3:uid="{00000000-0010-0000-0000-00002F000000}" name="Column10" dataDxfId="35"/>
    <tableColumn id="44" xr3:uid="{00000000-0010-0000-0000-00002C000000}" name="Column8" dataDxfId="34"/>
    <tableColumn id="25" xr3:uid="{00000000-0010-0000-0000-000019000000}" name="Column4" dataDxfId="33" dataCellStyle="Bad"/>
    <tableColumn id="32" xr3:uid="{2EA63B35-C77B-E741-AAC1-A1906780F7D3}" name="Column52" dataDxfId="32" dataCellStyle="Bad"/>
    <tableColumn id="33" xr3:uid="{3902CEE4-B60D-EF45-B441-DC1CD42AC5C3}" name="Column53" dataDxfId="31" dataCellStyle="Bad"/>
    <tableColumn id="34" xr3:uid="{DEB67F43-F3D7-1141-88CB-DADBBB34FFA7}" name="Column54" dataDxfId="30" dataCellStyle="Bad"/>
    <tableColumn id="23" xr3:uid="{00000000-0010-0000-0000-000017000000}" name="Column6" dataDxfId="29" dataCellStyle="Bad"/>
    <tableColumn id="26" xr3:uid="{00000000-0010-0000-0000-00001A000000}" name="Column62" dataDxfId="28" dataCellStyle="Bad">
      <calculatedColumnFormula>IF(AND(Table3[[#This Row],[Column7]]=TRUE,COUNTBLANK(Table3[[#This Row],[Date 1]:[Date 8]])=8),TRUE,FALSE)</calculatedColumnFormula>
    </tableColumn>
    <tableColumn id="6" xr3:uid="{00000000-0010-0000-0000-000006000000}" name="Column7" dataDxfId="27" dataCellStyle="Bad">
      <calculatedColumnFormula>COUNTIF(Table3[[#This Row],[26]:[512]],"yes")&gt;0</calculatedColumnFormula>
    </tableColumn>
    <tableColumn id="21" xr3:uid="{00000000-0010-0000-0000-000015000000}" name="Stat" dataDxfId="26">
      <calculatedColumnFormula>IF(COUNTBLANK(K5:AB5)&lt;&gt;13,IF(Table3[[#This Row],[Comments]]="Please order in multiples of 20. Minimum order of 100.",IF(COUNTBLANK(Table3[[#This Row],[Date 1]:[Order]])=12,"",1),1),IF(OR(G5="yes",H5="yes",I5="yes",F5="yes",#REF!="yes",J5="yes"),1,""))</calculatedColumnFormula>
    </tableColumn>
  </tableColumns>
  <tableStyleInfo name="Table Style 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E1048576" totalsRowShown="0" headerRowDxfId="25">
  <autoFilter ref="A1:E1048576" xr:uid="{00000000-0009-0000-0100-000001000000}"/>
  <sortState xmlns:xlrd2="http://schemas.microsoft.com/office/spreadsheetml/2017/richdata2" ref="A2:E5027">
    <sortCondition ref="D1:D1048576"/>
  </sortState>
  <tableColumns count="5">
    <tableColumn id="1" xr3:uid="{00000000-0010-0000-0100-000001000000}" name="CODE"/>
    <tableColumn id="2" xr3:uid="{00000000-0010-0000-0100-000002000000}" name="SPECIE"/>
    <tableColumn id="3" xr3:uid="{00000000-0010-0000-0100-000003000000}" name="VARIETY"/>
    <tableColumn id="4" xr3:uid="{00000000-0010-0000-0100-000004000000}" name="BUNDLE"/>
    <tableColumn id="5" xr3:uid="{00000000-0010-0000-0100-000005000000}" name="TAGCODE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lendarpedia.com/" TargetMode="External"/><Relationship Id="rId1" Type="http://schemas.openxmlformats.org/officeDocument/2006/relationships/hyperlink" Target="http://www.calendarpedia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9"/>
  <sheetViews>
    <sheetView showGridLines="0" tabSelected="1" workbookViewId="0">
      <selection activeCell="D13" sqref="D13:F13"/>
    </sheetView>
  </sheetViews>
  <sheetFormatPr baseColWidth="10" defaultColWidth="8.83203125" defaultRowHeight="14"/>
  <cols>
    <col min="1" max="1" width="7.33203125" style="1" customWidth="1"/>
    <col min="2" max="2" width="0.5" style="1" customWidth="1"/>
    <col min="3" max="3" width="17.1640625" style="1" customWidth="1"/>
    <col min="4" max="4" width="6.5" style="1" customWidth="1"/>
    <col min="5" max="5" width="26.1640625" style="1" customWidth="1"/>
    <col min="6" max="6" width="31.5" style="1" customWidth="1"/>
    <col min="7" max="7" width="17" style="1" customWidth="1"/>
    <col min="8" max="8" width="4.33203125" style="1" customWidth="1"/>
    <col min="9" max="9" width="8.83203125" style="1"/>
    <col min="10" max="10" width="8.83203125" style="1" hidden="1" customWidth="1"/>
    <col min="11" max="16384" width="8.83203125" style="1"/>
  </cols>
  <sheetData>
    <row r="1" spans="1:10" ht="26" customHeight="1"/>
    <row r="2" spans="1:10" ht="45" customHeight="1" thickBot="1">
      <c r="A2" s="54"/>
      <c r="B2" s="269" t="s">
        <v>7607</v>
      </c>
      <c r="C2" s="269"/>
      <c r="D2" s="269"/>
      <c r="E2" s="269"/>
      <c r="F2" s="269"/>
      <c r="G2" s="269"/>
      <c r="H2" s="54"/>
    </row>
    <row r="3" spans="1:10" ht="48" customHeight="1" thickTop="1" thickBot="1">
      <c r="A3" s="54"/>
      <c r="C3" s="107"/>
      <c r="D3" s="284" t="str">
        <f>J3</f>
        <v>F O R M   M U S T   B E   F I L L E D   O U T</v>
      </c>
      <c r="E3" s="284"/>
      <c r="F3" s="284"/>
      <c r="G3" s="107"/>
      <c r="H3" s="54"/>
      <c r="J3" s="1" t="str">
        <f>IF(AND(COUNTBLANK(D25:D30)&lt;5,COUNTBLANK(D13:D20)&lt;1),$J$5,$J$6)</f>
        <v>F O R M   M U S T   B E   F I L L E D   O U T</v>
      </c>
    </row>
    <row r="4" spans="1:10" ht="36" customHeight="1" thickTop="1" thickBot="1">
      <c r="A4" s="54"/>
      <c r="B4" s="95"/>
      <c r="C4" s="95"/>
      <c r="D4" s="95"/>
      <c r="E4" s="95"/>
      <c r="F4" s="95"/>
      <c r="G4" s="95"/>
      <c r="H4" s="54"/>
    </row>
    <row r="5" spans="1:10" ht="66" customHeight="1" thickTop="1">
      <c r="A5" s="54"/>
      <c r="B5" s="96"/>
      <c r="C5" s="96"/>
      <c r="D5" s="270" t="s">
        <v>8102</v>
      </c>
      <c r="E5" s="271"/>
      <c r="F5" s="272"/>
      <c r="G5" s="96"/>
      <c r="H5" s="54"/>
      <c r="J5" s="1" t="s">
        <v>7736</v>
      </c>
    </row>
    <row r="6" spans="1:10" ht="56" customHeight="1">
      <c r="A6" s="54"/>
      <c r="B6" s="97"/>
      <c r="C6" s="97"/>
      <c r="D6" s="273" t="s">
        <v>7953</v>
      </c>
      <c r="E6" s="274"/>
      <c r="F6" s="275"/>
      <c r="G6" s="97"/>
      <c r="H6" s="54"/>
      <c r="J6" s="1" t="s">
        <v>7735</v>
      </c>
    </row>
    <row r="7" spans="1:10" ht="50" customHeight="1">
      <c r="A7" s="54"/>
      <c r="B7" s="97"/>
      <c r="C7" s="97"/>
      <c r="D7" s="273" t="s">
        <v>7952</v>
      </c>
      <c r="E7" s="274"/>
      <c r="F7" s="275"/>
      <c r="G7" s="97"/>
      <c r="H7" s="54"/>
    </row>
    <row r="8" spans="1:10" ht="48" customHeight="1" thickBot="1">
      <c r="A8" s="54"/>
      <c r="B8" s="94"/>
      <c r="C8" s="98"/>
      <c r="D8" s="276"/>
      <c r="E8" s="277"/>
      <c r="F8" s="278"/>
      <c r="G8" s="98"/>
      <c r="H8" s="54"/>
    </row>
    <row r="9" spans="1:10" ht="50.25" customHeight="1" thickTop="1">
      <c r="A9" s="54"/>
      <c r="B9" s="99"/>
      <c r="C9" s="283" t="s">
        <v>7612</v>
      </c>
      <c r="D9" s="283"/>
      <c r="E9" s="283"/>
      <c r="F9" s="283"/>
      <c r="G9" s="283"/>
      <c r="H9" s="54"/>
    </row>
    <row r="10" spans="1:10" ht="36.75" customHeight="1" thickBot="1">
      <c r="A10" s="54"/>
      <c r="B10" s="281" t="s">
        <v>7769</v>
      </c>
      <c r="C10" s="282"/>
      <c r="D10" s="282"/>
      <c r="E10" s="282"/>
      <c r="F10" s="282"/>
      <c r="G10" s="282"/>
      <c r="H10" s="54"/>
    </row>
    <row r="11" spans="1:10" ht="24" customHeight="1" thickTop="1" thickBot="1">
      <c r="A11" s="54"/>
      <c r="B11" s="56"/>
      <c r="C11" s="279"/>
      <c r="D11" s="280"/>
      <c r="E11" s="280"/>
      <c r="F11" s="280"/>
      <c r="G11" s="56"/>
      <c r="H11" s="54"/>
    </row>
    <row r="12" spans="1:10" ht="33" customHeight="1" thickTop="1" thickBot="1">
      <c r="A12" s="54"/>
      <c r="B12" s="56"/>
      <c r="D12" s="296" t="s">
        <v>7611</v>
      </c>
      <c r="E12" s="296"/>
      <c r="F12" s="296"/>
      <c r="G12" s="56"/>
      <c r="H12" s="54"/>
    </row>
    <row r="13" spans="1:10" ht="33" customHeight="1" thickTop="1" thickBot="1">
      <c r="A13" s="54"/>
      <c r="B13" s="56"/>
      <c r="C13" s="58" t="s">
        <v>0</v>
      </c>
      <c r="D13" s="292"/>
      <c r="E13" s="293"/>
      <c r="F13" s="294"/>
      <c r="G13" s="56"/>
      <c r="H13" s="54"/>
    </row>
    <row r="14" spans="1:10" ht="33" customHeight="1" thickTop="1" thickBot="1">
      <c r="A14" s="54"/>
      <c r="B14" s="56"/>
      <c r="C14" s="58" t="s">
        <v>17</v>
      </c>
      <c r="D14" s="292"/>
      <c r="E14" s="293"/>
      <c r="F14" s="294"/>
      <c r="G14" s="56"/>
      <c r="H14" s="54"/>
    </row>
    <row r="15" spans="1:10" ht="33" customHeight="1" thickTop="1" thickBot="1">
      <c r="A15" s="54"/>
      <c r="B15" s="56"/>
      <c r="C15" s="58" t="s">
        <v>18</v>
      </c>
      <c r="D15" s="292"/>
      <c r="E15" s="293"/>
      <c r="F15" s="294"/>
      <c r="G15" s="56"/>
      <c r="H15" s="54"/>
    </row>
    <row r="16" spans="1:10" ht="33" customHeight="1" thickTop="1" thickBot="1">
      <c r="A16" s="54"/>
      <c r="B16" s="56"/>
      <c r="C16" s="58" t="s">
        <v>19</v>
      </c>
      <c r="D16" s="292"/>
      <c r="E16" s="293"/>
      <c r="F16" s="294"/>
      <c r="G16" s="56"/>
      <c r="H16" s="54"/>
    </row>
    <row r="17" spans="1:11" ht="33" customHeight="1" thickTop="1" thickBot="1">
      <c r="A17" s="54"/>
      <c r="B17" s="56"/>
      <c r="C17" s="58" t="s">
        <v>20</v>
      </c>
      <c r="D17" s="297"/>
      <c r="E17" s="298"/>
      <c r="F17" s="299"/>
      <c r="G17" s="56"/>
      <c r="H17" s="54"/>
    </row>
    <row r="18" spans="1:11" ht="33" customHeight="1" thickTop="1" thickBot="1">
      <c r="A18" s="54"/>
      <c r="B18" s="56"/>
      <c r="C18" s="58" t="s">
        <v>21</v>
      </c>
      <c r="D18" s="292"/>
      <c r="E18" s="293"/>
      <c r="F18" s="294"/>
      <c r="G18" s="56"/>
      <c r="H18" s="54"/>
    </row>
    <row r="19" spans="1:11" ht="33" customHeight="1" thickTop="1" thickBot="1">
      <c r="A19" s="54"/>
      <c r="B19" s="56"/>
      <c r="C19" s="58" t="s">
        <v>22</v>
      </c>
      <c r="D19" s="300"/>
      <c r="E19" s="301"/>
      <c r="F19" s="302"/>
      <c r="G19" s="56"/>
      <c r="H19" s="54"/>
    </row>
    <row r="20" spans="1:11" ht="33" customHeight="1" thickTop="1" thickBot="1">
      <c r="A20" s="54"/>
      <c r="B20" s="56"/>
      <c r="C20" s="58" t="s">
        <v>23</v>
      </c>
      <c r="D20" s="292" t="s">
        <v>7824</v>
      </c>
      <c r="E20" s="293"/>
      <c r="F20" s="294"/>
      <c r="G20" s="56"/>
      <c r="H20" s="54"/>
      <c r="K20" s="55"/>
    </row>
    <row r="21" spans="1:11" ht="33" customHeight="1" thickTop="1">
      <c r="A21" s="54"/>
      <c r="B21" s="56"/>
      <c r="C21" s="56"/>
      <c r="D21" s="56"/>
      <c r="E21" s="56"/>
      <c r="F21" s="56"/>
      <c r="G21" s="56"/>
      <c r="H21" s="54"/>
    </row>
    <row r="22" spans="1:11" ht="33" customHeight="1">
      <c r="A22" s="54"/>
      <c r="B22" s="56"/>
      <c r="C22" s="287" t="s">
        <v>24</v>
      </c>
      <c r="D22" s="288"/>
      <c r="E22" s="288"/>
      <c r="F22" s="288"/>
      <c r="G22" s="288"/>
      <c r="H22" s="54"/>
    </row>
    <row r="23" spans="1:11" ht="33" customHeight="1" thickBot="1">
      <c r="A23" s="54"/>
      <c r="B23" s="56"/>
      <c r="C23" s="289" t="s">
        <v>25</v>
      </c>
      <c r="D23" s="290"/>
      <c r="E23" s="290"/>
      <c r="F23" s="290"/>
      <c r="G23" s="290"/>
      <c r="H23" s="54"/>
    </row>
    <row r="24" spans="1:11" ht="33" customHeight="1" thickTop="1" thickBot="1">
      <c r="A24" s="54"/>
      <c r="B24" s="56"/>
      <c r="D24" s="291" t="s">
        <v>26</v>
      </c>
      <c r="E24" s="291"/>
      <c r="F24" s="291"/>
      <c r="G24" s="291"/>
      <c r="H24" s="54"/>
    </row>
    <row r="25" spans="1:11" ht="33" customHeight="1" thickTop="1" thickBot="1">
      <c r="A25" s="54"/>
      <c r="B25" s="56"/>
      <c r="C25" s="58" t="s">
        <v>27</v>
      </c>
      <c r="D25" s="59"/>
      <c r="E25" s="295" t="s">
        <v>28</v>
      </c>
      <c r="F25" s="295"/>
      <c r="G25" s="56"/>
      <c r="H25" s="54"/>
    </row>
    <row r="26" spans="1:11" ht="33" customHeight="1" thickTop="1" thickBot="1">
      <c r="A26" s="54"/>
      <c r="B26" s="56"/>
      <c r="C26" s="58" t="s">
        <v>29</v>
      </c>
      <c r="D26" s="59"/>
      <c r="E26" s="295" t="s">
        <v>30</v>
      </c>
      <c r="F26" s="295"/>
      <c r="G26" s="56"/>
      <c r="H26" s="54"/>
    </row>
    <row r="27" spans="1:11" ht="33" customHeight="1" thickTop="1" thickBot="1">
      <c r="A27" s="54"/>
      <c r="B27" s="56"/>
      <c r="C27" s="58" t="s">
        <v>31</v>
      </c>
      <c r="D27" s="59"/>
      <c r="E27" s="285"/>
      <c r="F27" s="285"/>
      <c r="G27" s="56"/>
      <c r="H27" s="54"/>
    </row>
    <row r="28" spans="1:11" ht="33" customHeight="1" thickTop="1" thickBot="1">
      <c r="A28" s="54"/>
      <c r="B28" s="56"/>
      <c r="C28" s="215" t="s">
        <v>32</v>
      </c>
      <c r="D28" s="59"/>
      <c r="E28" s="286" t="s">
        <v>43</v>
      </c>
      <c r="F28" s="286"/>
      <c r="G28" s="56"/>
      <c r="H28" s="54"/>
    </row>
    <row r="29" spans="1:11" ht="33" customHeight="1" thickTop="1" thickBot="1">
      <c r="A29" s="54"/>
      <c r="B29" s="56"/>
      <c r="C29" s="215" t="s">
        <v>7949</v>
      </c>
      <c r="D29" s="59"/>
      <c r="E29" s="286" t="s">
        <v>7950</v>
      </c>
      <c r="F29" s="286"/>
      <c r="G29" s="56"/>
      <c r="H29" s="54"/>
    </row>
    <row r="30" spans="1:11" ht="33" customHeight="1" thickTop="1" thickBot="1">
      <c r="A30" s="54"/>
      <c r="B30" s="56"/>
      <c r="C30" s="106"/>
      <c r="D30" s="106"/>
      <c r="E30" s="106"/>
      <c r="F30" s="106"/>
      <c r="G30" s="106"/>
      <c r="H30" s="54"/>
    </row>
    <row r="31" spans="1:11" ht="33" customHeight="1" thickTop="1" thickBot="1">
      <c r="A31" s="54"/>
      <c r="B31" s="57"/>
      <c r="H31" s="54"/>
    </row>
    <row r="32" spans="1:11" ht="33" customHeight="1" thickTop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</sheetData>
  <sheetProtection algorithmName="SHA-512" hashValue="A5KWM15Pom5hlBD8Nk8uqPYwXwD+4yA1TkxqssC41iLELCSwku9vAimiH6qOAdSEyX8Du0evYc3MftbclJp/DQ==" saltValue="oM+b+5fZ3rsS1ckkUCnUIw==" spinCount="100000" sheet="1" formatCells="0" formatColumns="0" formatRows="0" selectLockedCells="1"/>
  <mergeCells count="26">
    <mergeCell ref="D15:F15"/>
    <mergeCell ref="E26:F26"/>
    <mergeCell ref="D12:F12"/>
    <mergeCell ref="D13:F13"/>
    <mergeCell ref="D14:F14"/>
    <mergeCell ref="E25:F25"/>
    <mergeCell ref="D16:F16"/>
    <mergeCell ref="D17:F17"/>
    <mergeCell ref="D18:F18"/>
    <mergeCell ref="D19:F19"/>
    <mergeCell ref="D20:F20"/>
    <mergeCell ref="E27:F27"/>
    <mergeCell ref="E29:F29"/>
    <mergeCell ref="C22:G22"/>
    <mergeCell ref="C23:G23"/>
    <mergeCell ref="D24:G24"/>
    <mergeCell ref="E28:F28"/>
    <mergeCell ref="B2:G2"/>
    <mergeCell ref="D5:F5"/>
    <mergeCell ref="D6:F6"/>
    <mergeCell ref="D8:F8"/>
    <mergeCell ref="C11:F11"/>
    <mergeCell ref="B10:G10"/>
    <mergeCell ref="C9:G9"/>
    <mergeCell ref="D3:F3"/>
    <mergeCell ref="D7:F7"/>
  </mergeCells>
  <conditionalFormatting sqref="D3">
    <cfRule type="expression" dxfId="24" priority="452">
      <formula>IF($D$3=$J$5,TRUE,FALSE)</formula>
    </cfRule>
  </conditionalFormatting>
  <conditionalFormatting sqref="D25:D29">
    <cfRule type="expression" dxfId="23" priority="2">
      <formula>IF(COUNTBLANK($D$25:$D$30)&lt;5,TRUE,FALSE)</formula>
    </cfRule>
  </conditionalFormatting>
  <conditionalFormatting sqref="D25:D30">
    <cfRule type="cellIs" dxfId="22" priority="1" stopIfTrue="1" operator="equal">
      <formula>"yes"</formula>
    </cfRule>
  </conditionalFormatting>
  <conditionalFormatting sqref="D13:F20">
    <cfRule type="notContainsBlanks" dxfId="21" priority="8" stopIfTrue="1">
      <formula>LEN(TRIM(D13))&gt;0</formula>
    </cfRule>
  </conditionalFormatting>
  <dataValidations count="2">
    <dataValidation type="list" allowBlank="1" showInputMessage="1" showErrorMessage="1" errorTitle="Enter yes" error="To select this payment method key in &quot;yes&quot;. Or select &quot;yes&quot; from the dropdown menu. Delete cell contents to deselect." promptTitle="Payment Method" prompt="To select this payment method key in &quot;yes&quot;. Or select &quot;yes&quot; from the dropdown menu." sqref="D25:D29" xr:uid="{00000000-0002-0000-0000-000000000000}">
      <formula1>"yes"</formula1>
    </dataValidation>
    <dataValidation type="textLength" operator="greaterThan" allowBlank="1" showInputMessage="1" showErrorMessage="1" errorTitle="Not a Valid Phone #" error="Please enter a valid _x000a_10 digit phone number." promptTitle="Phone Number" prompt="Please enter a valid 10 digit phone number." sqref="D19:F19" xr:uid="{00000000-0002-0000-0000-000001000000}">
      <formula1>9</formula1>
    </dataValidation>
  </dataValidations>
  <pageMargins left="0.7" right="0.7" top="0.4" bottom="0.4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FFE3A-33D7-AC4E-8432-133B601B400C}">
  <sheetPr codeName="Sheet4"/>
  <dimension ref="A1:AF59"/>
  <sheetViews>
    <sheetView showGridLines="0" zoomScaleNormal="100" workbookViewId="0">
      <selection activeCell="AB6" sqref="AB6:AC6"/>
    </sheetView>
  </sheetViews>
  <sheetFormatPr baseColWidth="10" defaultRowHeight="35"/>
  <cols>
    <col min="1" max="1" width="3" style="20" customWidth="1"/>
    <col min="2" max="2" width="13" style="11" customWidth="1"/>
    <col min="3" max="3" width="21.83203125" style="253" bestFit="1" customWidth="1"/>
    <col min="4" max="4" width="9.1640625" style="7" customWidth="1"/>
    <col min="5" max="5" width="7.6640625" style="6" customWidth="1"/>
    <col min="6" max="6" width="4.1640625" style="6" customWidth="1"/>
    <col min="7" max="14" width="6" style="8" customWidth="1"/>
    <col min="15" max="15" width="14.1640625" style="221" customWidth="1"/>
    <col min="16" max="16" width="18" style="222" customWidth="1"/>
    <col min="17" max="17" width="6.5" style="6" customWidth="1"/>
    <col min="18" max="18" width="5.33203125" style="6" customWidth="1"/>
    <col min="19" max="19" width="7.6640625" style="18" customWidth="1"/>
    <col min="20" max="21" width="6.83203125" style="6" hidden="1" customWidth="1"/>
    <col min="22" max="22" width="6.5" style="6" hidden="1" customWidth="1"/>
    <col min="23" max="23" width="7.5" style="6" customWidth="1"/>
    <col min="24" max="24" width="10.5" style="224" customWidth="1"/>
    <col min="25" max="25" width="25.1640625" style="9" customWidth="1"/>
    <col min="26" max="26" width="3.1640625" style="8" customWidth="1"/>
    <col min="27" max="28" width="9.1640625" style="1"/>
    <col min="29" max="29" width="24.83203125" style="1" customWidth="1"/>
    <col min="30" max="30" width="9.1640625" style="1"/>
    <col min="31" max="31" width="9.1640625" style="1" hidden="1" customWidth="1"/>
    <col min="32" max="32" width="10.83203125" style="1"/>
  </cols>
  <sheetData>
    <row r="1" spans="1:31" ht="36" thickBot="1">
      <c r="A1" s="20" t="s">
        <v>784</v>
      </c>
      <c r="B1" s="248" t="s">
        <v>0</v>
      </c>
      <c r="C1" s="250"/>
      <c r="D1" s="248"/>
      <c r="E1" s="310" t="s">
        <v>7994</v>
      </c>
      <c r="F1" s="310"/>
      <c r="G1" s="311" t="str">
        <f>UPPER("Fill in desired shipweeks in row below. Specify QTY below shipweeks")</f>
        <v>FILL IN DESIRED SHIPWEEKS IN ROW BELOW. SPECIFY QTY BELOW SHIPWEEKS</v>
      </c>
      <c r="H1" s="311"/>
      <c r="I1" s="311"/>
      <c r="J1" s="311"/>
      <c r="K1" s="311"/>
      <c r="L1" s="311"/>
      <c r="M1" s="311"/>
      <c r="N1" s="311"/>
      <c r="Q1" s="223"/>
      <c r="R1" s="61"/>
      <c r="S1" s="34"/>
      <c r="W1" s="61"/>
      <c r="Y1" s="62"/>
      <c r="Z1" s="313"/>
      <c r="AE1" t="s">
        <v>7995</v>
      </c>
    </row>
    <row r="2" spans="1:31" ht="36" thickBot="1">
      <c r="B2" s="308">
        <f>'Must Fill In'!D13</f>
        <v>0</v>
      </c>
      <c r="C2" s="309"/>
      <c r="D2" s="309"/>
      <c r="E2" s="315">
        <f>'Must Fill In'!D17</f>
        <v>0</v>
      </c>
      <c r="F2" s="316"/>
      <c r="G2" s="312"/>
      <c r="H2" s="312"/>
      <c r="I2" s="312"/>
      <c r="J2" s="312"/>
      <c r="K2" s="312"/>
      <c r="L2" s="312"/>
      <c r="M2" s="312"/>
      <c r="N2" s="312"/>
      <c r="O2" s="317" t="s">
        <v>7996</v>
      </c>
      <c r="P2" s="318"/>
      <c r="Q2" s="317" t="s">
        <v>7997</v>
      </c>
      <c r="R2" s="319"/>
      <c r="S2" s="319"/>
      <c r="T2" s="319"/>
      <c r="U2" s="319"/>
      <c r="V2" s="319"/>
      <c r="W2" s="318"/>
      <c r="X2" s="35"/>
      <c r="Y2" s="35"/>
      <c r="Z2" s="314"/>
      <c r="AE2" t="s">
        <v>785</v>
      </c>
    </row>
    <row r="3" spans="1:31" ht="42">
      <c r="A3" s="63"/>
      <c r="B3" s="64" t="s">
        <v>4</v>
      </c>
      <c r="C3" s="251" t="s">
        <v>5</v>
      </c>
      <c r="D3" s="65" t="s">
        <v>44</v>
      </c>
      <c r="E3" s="320" t="s">
        <v>7998</v>
      </c>
      <c r="F3" s="321"/>
      <c r="G3" s="80"/>
      <c r="H3" s="80"/>
      <c r="I3" s="80"/>
      <c r="J3" s="80"/>
      <c r="K3" s="80"/>
      <c r="L3" s="80"/>
      <c r="M3" s="80"/>
      <c r="N3" s="81"/>
      <c r="O3" s="225" t="s">
        <v>1</v>
      </c>
      <c r="P3" s="226" t="s">
        <v>48</v>
      </c>
      <c r="Q3" s="37" t="s">
        <v>7610</v>
      </c>
      <c r="R3" s="227" t="s">
        <v>789</v>
      </c>
      <c r="S3" s="227" t="s">
        <v>790</v>
      </c>
      <c r="T3" s="36" t="s">
        <v>778</v>
      </c>
      <c r="U3" s="36" t="s">
        <v>7609</v>
      </c>
      <c r="V3" s="36" t="s">
        <v>49</v>
      </c>
      <c r="W3" s="228" t="s">
        <v>791</v>
      </c>
      <c r="X3" s="229" t="s">
        <v>1</v>
      </c>
      <c r="Y3" s="230" t="s">
        <v>2</v>
      </c>
      <c r="Z3" s="314"/>
      <c r="AE3" t="s">
        <v>786</v>
      </c>
    </row>
    <row r="4" spans="1:31" ht="19" thickBot="1">
      <c r="A4" s="21"/>
      <c r="B4" s="231" t="s">
        <v>4</v>
      </c>
      <c r="C4" s="252" t="s">
        <v>5</v>
      </c>
      <c r="D4" s="86" t="s">
        <v>44</v>
      </c>
      <c r="E4" s="87" t="s">
        <v>7991</v>
      </c>
      <c r="F4" s="87" t="s">
        <v>6</v>
      </c>
      <c r="G4" s="82" t="s">
        <v>8</v>
      </c>
      <c r="H4" s="82" t="s">
        <v>9</v>
      </c>
      <c r="I4" s="82" t="s">
        <v>10</v>
      </c>
      <c r="J4" s="82" t="s">
        <v>11</v>
      </c>
      <c r="K4" s="82" t="s">
        <v>12</v>
      </c>
      <c r="L4" s="82" t="s">
        <v>13</v>
      </c>
      <c r="M4" s="82" t="s">
        <v>14</v>
      </c>
      <c r="N4" s="83" t="s">
        <v>15</v>
      </c>
      <c r="O4" s="88" t="s">
        <v>46</v>
      </c>
      <c r="P4" s="88" t="s">
        <v>47</v>
      </c>
      <c r="Q4" s="232" t="s">
        <v>7999</v>
      </c>
      <c r="R4" s="88" t="s">
        <v>8000</v>
      </c>
      <c r="S4" s="89" t="s">
        <v>48</v>
      </c>
      <c r="T4" s="88" t="s">
        <v>779</v>
      </c>
      <c r="U4" s="88" t="s">
        <v>7608</v>
      </c>
      <c r="V4" s="88" t="s">
        <v>49</v>
      </c>
      <c r="W4" s="233" t="s">
        <v>45</v>
      </c>
      <c r="X4" s="90" t="s">
        <v>1</v>
      </c>
      <c r="Y4" s="91" t="s">
        <v>2</v>
      </c>
      <c r="Z4" s="93" t="s">
        <v>34</v>
      </c>
      <c r="AB4" s="303" t="s">
        <v>33</v>
      </c>
      <c r="AC4" s="304" t="s">
        <v>42</v>
      </c>
    </row>
    <row r="5" spans="1:31" ht="36" thickBot="1">
      <c r="A5" s="20" t="s">
        <v>784</v>
      </c>
      <c r="B5" s="234" t="s">
        <v>8085</v>
      </c>
      <c r="C5" s="268" t="s">
        <v>8003</v>
      </c>
      <c r="D5" s="260" t="s">
        <v>7731</v>
      </c>
      <c r="E5" s="235" t="s">
        <v>8001</v>
      </c>
      <c r="F5" s="236">
        <v>50</v>
      </c>
      <c r="G5" s="15"/>
      <c r="H5" s="16"/>
      <c r="I5" s="16"/>
      <c r="J5" s="16"/>
      <c r="K5" s="16"/>
      <c r="L5" s="16"/>
      <c r="M5" s="16"/>
      <c r="N5" s="237"/>
      <c r="O5" s="238"/>
      <c r="P5" s="239" t="s">
        <v>16</v>
      </c>
      <c r="Q5" s="240" t="s">
        <v>7993</v>
      </c>
      <c r="R5" s="241"/>
      <c r="S5" s="242" t="str">
        <f>IF(Table33[[#This Row],[TagOrderMethod2]]="Ratio:","plants per 1 tag",IF(Table33[[#This Row],[TagOrderMethod2]]="Qty:","tags",IF(Table33[[#This Row],[TagOrderMethod2]]="Auto:",IF(R5&lt;&gt;"","tags",""))))</f>
        <v/>
      </c>
      <c r="T5" s="243">
        <v>50</v>
      </c>
      <c r="U5" s="243" t="str">
        <f>IF(ISNUMBER(SEARCH("tag",Table33[[#This Row],[Notes]])), "Yes", "No")</f>
        <v>Yes</v>
      </c>
      <c r="V5" s="147" t="e">
        <v>#REF!</v>
      </c>
      <c r="W5" s="219" t="s">
        <v>626</v>
      </c>
      <c r="X5" s="74" t="str">
        <f t="shared" ref="X5:X20" si="0">IF(SUM(G5:N5)&gt;0,SUM(G5:N5) &amp;" units","")</f>
        <v/>
      </c>
      <c r="Y5" s="60"/>
      <c r="Z5" s="2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5" s="303"/>
      <c r="AC5" s="304"/>
    </row>
    <row r="6" spans="1:31" ht="36" thickBot="1">
      <c r="A6" s="20" t="s">
        <v>784</v>
      </c>
      <c r="B6" s="234" t="s">
        <v>8085</v>
      </c>
      <c r="C6" s="268" t="s">
        <v>8004</v>
      </c>
      <c r="D6" s="260" t="s">
        <v>7731</v>
      </c>
      <c r="E6" s="235" t="s">
        <v>8001</v>
      </c>
      <c r="F6" s="236">
        <v>50</v>
      </c>
      <c r="G6" s="108"/>
      <c r="H6" s="16"/>
      <c r="I6" s="16"/>
      <c r="J6" s="16"/>
      <c r="K6" s="16"/>
      <c r="L6" s="16"/>
      <c r="M6" s="16"/>
      <c r="N6" s="237"/>
      <c r="O6" s="238"/>
      <c r="P6" s="239" t="s">
        <v>16</v>
      </c>
      <c r="Q6" s="240" t="s">
        <v>7993</v>
      </c>
      <c r="R6" s="241"/>
      <c r="S6" s="242" t="str">
        <f>IF(Table33[[#This Row],[TagOrderMethod2]]="Ratio:","plants per 1 tag",IF(Table33[[#This Row],[TagOrderMethod2]]="Qty:","tags",IF(Table33[[#This Row],[TagOrderMethod2]]="Auto:",IF(R6&lt;&gt;"","tags",""))))</f>
        <v/>
      </c>
      <c r="T6" s="243">
        <v>50</v>
      </c>
      <c r="U6" s="243" t="str">
        <f>IF(ISNUMBER(SEARCH("tag",Table33[[#This Row],[Notes]])), "Yes", "No")</f>
        <v>Yes</v>
      </c>
      <c r="V6" s="147" t="e">
        <v>#REF!</v>
      </c>
      <c r="W6" s="219" t="s">
        <v>626</v>
      </c>
      <c r="X6" s="74" t="str">
        <f t="shared" si="0"/>
        <v/>
      </c>
      <c r="Y6" s="60"/>
      <c r="Z6" s="2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6" s="27" t="s">
        <v>7923</v>
      </c>
      <c r="AC6" s="28">
        <v>45768</v>
      </c>
    </row>
    <row r="7" spans="1:31" ht="37" thickTop="1" thickBot="1">
      <c r="A7" s="20" t="s">
        <v>784</v>
      </c>
      <c r="B7" s="234" t="s">
        <v>8085</v>
      </c>
      <c r="C7" s="268" t="s">
        <v>8005</v>
      </c>
      <c r="D7" s="260" t="s">
        <v>7731</v>
      </c>
      <c r="E7" s="235" t="s">
        <v>8001</v>
      </c>
      <c r="F7" s="236">
        <v>50</v>
      </c>
      <c r="G7" s="108"/>
      <c r="H7" s="16"/>
      <c r="I7" s="16"/>
      <c r="J7" s="16"/>
      <c r="K7" s="16"/>
      <c r="L7" s="16"/>
      <c r="M7" s="16"/>
      <c r="N7" s="237"/>
      <c r="O7" s="238"/>
      <c r="P7" s="239" t="s">
        <v>16</v>
      </c>
      <c r="Q7" s="240" t="s">
        <v>7993</v>
      </c>
      <c r="R7" s="241"/>
      <c r="S7" s="242" t="str">
        <f>IF(Table33[[#This Row],[TagOrderMethod2]]="Ratio:","plants per 1 tag",IF(Table33[[#This Row],[TagOrderMethod2]]="Qty:","tags",IF(Table33[[#This Row],[TagOrderMethod2]]="Auto:",IF(R7&lt;&gt;"","tags",""))))</f>
        <v/>
      </c>
      <c r="T7" s="243">
        <v>50</v>
      </c>
      <c r="U7" s="243" t="str">
        <f>IF(ISNUMBER(SEARCH("tag",Table33[[#This Row],[Notes]])), "Yes", "No")</f>
        <v>Yes</v>
      </c>
      <c r="V7" s="147" t="e">
        <v>#REF!</v>
      </c>
      <c r="W7" s="219" t="s">
        <v>626</v>
      </c>
      <c r="X7" s="74" t="str">
        <f t="shared" si="0"/>
        <v/>
      </c>
      <c r="Y7" s="60"/>
      <c r="Z7" s="2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7" s="27" t="s">
        <v>7924</v>
      </c>
      <c r="AC7" s="29">
        <f t="shared" ref="AC7:AC17" si="1">AC6+7</f>
        <v>45775</v>
      </c>
    </row>
    <row r="8" spans="1:31" ht="37" thickTop="1" thickBot="1">
      <c r="B8" s="234" t="s">
        <v>8085</v>
      </c>
      <c r="C8" s="268" t="s">
        <v>8101</v>
      </c>
      <c r="D8" s="260" t="s">
        <v>7731</v>
      </c>
      <c r="E8" s="235" t="s">
        <v>8001</v>
      </c>
      <c r="F8" s="236">
        <v>50</v>
      </c>
      <c r="G8" s="108"/>
      <c r="H8" s="16"/>
      <c r="I8" s="16"/>
      <c r="J8" s="16"/>
      <c r="K8" s="16"/>
      <c r="L8" s="16"/>
      <c r="M8" s="16"/>
      <c r="N8" s="237"/>
      <c r="O8" s="238"/>
      <c r="P8" s="239" t="s">
        <v>16</v>
      </c>
      <c r="Q8" s="240" t="s">
        <v>7993</v>
      </c>
      <c r="R8" s="241"/>
      <c r="S8" s="242" t="str">
        <f>IF(Table33[[#This Row],[TagOrderMethod2]]="Ratio:","plants per 1 tag",IF(Table33[[#This Row],[TagOrderMethod2]]="Qty:","tags",IF(Table33[[#This Row],[TagOrderMethod2]]="Auto:",IF(R8&lt;&gt;"","tags",""))))</f>
        <v/>
      </c>
      <c r="T8" s="243">
        <v>50</v>
      </c>
      <c r="U8" s="243" t="str">
        <f>IF(ISNUMBER(SEARCH("tag",Table33[[#This Row],[Notes]])), "Yes", "No")</f>
        <v>Yes</v>
      </c>
      <c r="V8" s="147" t="e">
        <v>#REF!</v>
      </c>
      <c r="W8" s="219" t="s">
        <v>626</v>
      </c>
      <c r="X8" s="74" t="str">
        <f t="shared" si="0"/>
        <v/>
      </c>
      <c r="Y8" s="60"/>
      <c r="Z8" s="2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8" s="27" t="s">
        <v>7925</v>
      </c>
      <c r="AC8" s="29">
        <f t="shared" si="1"/>
        <v>45782</v>
      </c>
    </row>
    <row r="9" spans="1:31" ht="37" thickTop="1" thickBot="1">
      <c r="A9" s="20" t="s">
        <v>784</v>
      </c>
      <c r="B9" s="234" t="s">
        <v>8085</v>
      </c>
      <c r="C9" s="268" t="s">
        <v>8006</v>
      </c>
      <c r="D9" s="260" t="s">
        <v>7731</v>
      </c>
      <c r="E9" s="235" t="s">
        <v>8001</v>
      </c>
      <c r="F9" s="236">
        <v>50</v>
      </c>
      <c r="G9" s="108"/>
      <c r="H9" s="16"/>
      <c r="I9" s="16"/>
      <c r="J9" s="16"/>
      <c r="K9" s="16"/>
      <c r="L9" s="16"/>
      <c r="M9" s="16"/>
      <c r="N9" s="237"/>
      <c r="O9" s="238"/>
      <c r="P9" s="239" t="s">
        <v>16</v>
      </c>
      <c r="Q9" s="240" t="s">
        <v>7993</v>
      </c>
      <c r="R9" s="241"/>
      <c r="S9" s="242" t="str">
        <f>IF(Table33[[#This Row],[TagOrderMethod2]]="Ratio:","plants per 1 tag",IF(Table33[[#This Row],[TagOrderMethod2]]="Qty:","tags",IF(Table33[[#This Row],[TagOrderMethod2]]="Auto:",IF(R9&lt;&gt;"","tags",""))))</f>
        <v/>
      </c>
      <c r="T9" s="243">
        <v>50</v>
      </c>
      <c r="U9" s="243" t="str">
        <f>IF(ISNUMBER(SEARCH("tag",Table33[[#This Row],[Notes]])), "Yes", "No")</f>
        <v>Yes</v>
      </c>
      <c r="V9" s="147" t="e">
        <v>#REF!</v>
      </c>
      <c r="W9" s="219" t="s">
        <v>626</v>
      </c>
      <c r="X9" s="74" t="str">
        <f t="shared" si="0"/>
        <v/>
      </c>
      <c r="Y9" s="60"/>
      <c r="Z9" s="2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9" s="27" t="s">
        <v>7926</v>
      </c>
      <c r="AC9" s="29">
        <f t="shared" si="1"/>
        <v>45789</v>
      </c>
    </row>
    <row r="10" spans="1:31" ht="37" thickTop="1" thickBot="1">
      <c r="A10" s="20" t="s">
        <v>784</v>
      </c>
      <c r="B10" s="234" t="s">
        <v>8085</v>
      </c>
      <c r="C10" s="268" t="s">
        <v>8007</v>
      </c>
      <c r="D10" s="260" t="s">
        <v>7731</v>
      </c>
      <c r="E10" s="235" t="s">
        <v>8001</v>
      </c>
      <c r="F10" s="236">
        <v>50</v>
      </c>
      <c r="G10" s="108"/>
      <c r="H10" s="16"/>
      <c r="I10" s="16"/>
      <c r="J10" s="16"/>
      <c r="K10" s="16"/>
      <c r="L10" s="16"/>
      <c r="M10" s="16"/>
      <c r="N10" s="237"/>
      <c r="O10" s="238"/>
      <c r="P10" s="239" t="s">
        <v>16</v>
      </c>
      <c r="Q10" s="240" t="s">
        <v>7993</v>
      </c>
      <c r="R10" s="241"/>
      <c r="S10" s="242" t="str">
        <f>IF(Table33[[#This Row],[TagOrderMethod2]]="Ratio:","plants per 1 tag",IF(Table33[[#This Row],[TagOrderMethod2]]="Qty:","tags",IF(Table33[[#This Row],[TagOrderMethod2]]="Auto:",IF(R10&lt;&gt;"","tags",""))))</f>
        <v/>
      </c>
      <c r="T10" s="243">
        <v>50</v>
      </c>
      <c r="U10" s="243" t="str">
        <f>IF(ISNUMBER(SEARCH("tag",Table33[[#This Row],[Notes]])), "Yes", "No")</f>
        <v>Yes</v>
      </c>
      <c r="V10" s="147" t="e">
        <v>#REF!</v>
      </c>
      <c r="W10" s="219" t="s">
        <v>626</v>
      </c>
      <c r="X10" s="74" t="str">
        <f t="shared" si="0"/>
        <v/>
      </c>
      <c r="Y10" s="60"/>
      <c r="Z10" s="2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10" s="27" t="s">
        <v>7927</v>
      </c>
      <c r="AC10" s="29">
        <f t="shared" si="1"/>
        <v>45796</v>
      </c>
    </row>
    <row r="11" spans="1:31" ht="37" thickTop="1" thickBot="1">
      <c r="A11" s="20" t="s">
        <v>784</v>
      </c>
      <c r="B11" s="234" t="s">
        <v>8085</v>
      </c>
      <c r="C11" s="268" t="s">
        <v>8008</v>
      </c>
      <c r="D11" s="260" t="s">
        <v>7731</v>
      </c>
      <c r="E11" s="235" t="s">
        <v>8001</v>
      </c>
      <c r="F11" s="236">
        <v>50</v>
      </c>
      <c r="G11" s="108"/>
      <c r="H11" s="16"/>
      <c r="I11" s="16"/>
      <c r="J11" s="16"/>
      <c r="K11" s="16"/>
      <c r="L11" s="16"/>
      <c r="M11" s="16"/>
      <c r="N11" s="237"/>
      <c r="O11" s="238"/>
      <c r="P11" s="239" t="s">
        <v>16</v>
      </c>
      <c r="Q11" s="240" t="s">
        <v>7993</v>
      </c>
      <c r="R11" s="241"/>
      <c r="S11" s="242" t="str">
        <f>IF(Table33[[#This Row],[TagOrderMethod2]]="Ratio:","plants per 1 tag",IF(Table33[[#This Row],[TagOrderMethod2]]="Qty:","tags",IF(Table33[[#This Row],[TagOrderMethod2]]="Auto:",IF(R11&lt;&gt;"","tags",""))))</f>
        <v/>
      </c>
      <c r="T11" s="243">
        <v>50</v>
      </c>
      <c r="U11" s="243" t="str">
        <f>IF(ISNUMBER(SEARCH("tag",Table33[[#This Row],[Notes]])), "Yes", "No")</f>
        <v>Yes</v>
      </c>
      <c r="V11" s="147" t="e">
        <v>#REF!</v>
      </c>
      <c r="W11" s="219" t="s">
        <v>626</v>
      </c>
      <c r="X11" s="74" t="str">
        <f t="shared" si="0"/>
        <v/>
      </c>
      <c r="Y11" s="60"/>
      <c r="Z11" s="2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11" s="27" t="s">
        <v>7928</v>
      </c>
      <c r="AC11" s="29">
        <f t="shared" si="1"/>
        <v>45803</v>
      </c>
    </row>
    <row r="12" spans="1:31" ht="37" thickTop="1" thickBot="1">
      <c r="A12" s="20" t="s">
        <v>784</v>
      </c>
      <c r="B12" s="234" t="s">
        <v>8085</v>
      </c>
      <c r="C12" s="268" t="s">
        <v>8009</v>
      </c>
      <c r="D12" s="260" t="s">
        <v>7731</v>
      </c>
      <c r="E12" s="235" t="s">
        <v>8001</v>
      </c>
      <c r="F12" s="236">
        <v>50</v>
      </c>
      <c r="G12" s="108"/>
      <c r="H12" s="16"/>
      <c r="I12" s="16"/>
      <c r="J12" s="16"/>
      <c r="K12" s="16"/>
      <c r="L12" s="16"/>
      <c r="M12" s="16"/>
      <c r="N12" s="237"/>
      <c r="O12" s="238"/>
      <c r="P12" s="239" t="s">
        <v>16</v>
      </c>
      <c r="Q12" s="240" t="s">
        <v>7993</v>
      </c>
      <c r="R12" s="241"/>
      <c r="S12" s="242" t="str">
        <f>IF(Table33[[#This Row],[TagOrderMethod2]]="Ratio:","plants per 1 tag",IF(Table33[[#This Row],[TagOrderMethod2]]="Qty:","tags",IF(Table33[[#This Row],[TagOrderMethod2]]="Auto:",IF(R12&lt;&gt;"","tags",""))))</f>
        <v/>
      </c>
      <c r="T12" s="243">
        <v>50</v>
      </c>
      <c r="U12" s="243" t="str">
        <f>IF(ISNUMBER(SEARCH("tag",Table33[[#This Row],[Notes]])), "Yes", "No")</f>
        <v>Yes</v>
      </c>
      <c r="V12" s="147" t="e">
        <v>#REF!</v>
      </c>
      <c r="W12" s="219" t="s">
        <v>626</v>
      </c>
      <c r="X12" s="74" t="str">
        <f t="shared" si="0"/>
        <v/>
      </c>
      <c r="Y12" s="60"/>
      <c r="Z12" s="2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12" s="27" t="s">
        <v>7929</v>
      </c>
      <c r="AC12" s="29">
        <f t="shared" si="1"/>
        <v>45810</v>
      </c>
    </row>
    <row r="13" spans="1:31" ht="37" thickTop="1" thickBot="1">
      <c r="A13" s="20" t="s">
        <v>784</v>
      </c>
      <c r="B13" s="234" t="s">
        <v>8085</v>
      </c>
      <c r="C13" s="268" t="s">
        <v>8010</v>
      </c>
      <c r="D13" s="260" t="s">
        <v>7731</v>
      </c>
      <c r="E13" s="235" t="s">
        <v>8001</v>
      </c>
      <c r="F13" s="236">
        <v>50</v>
      </c>
      <c r="G13" s="108"/>
      <c r="H13" s="16"/>
      <c r="I13" s="16"/>
      <c r="J13" s="16"/>
      <c r="K13" s="16"/>
      <c r="L13" s="16"/>
      <c r="M13" s="16"/>
      <c r="N13" s="237"/>
      <c r="O13" s="238"/>
      <c r="P13" s="239" t="s">
        <v>16</v>
      </c>
      <c r="Q13" s="240" t="s">
        <v>7993</v>
      </c>
      <c r="R13" s="241"/>
      <c r="S13" s="242" t="str">
        <f>IF(Table33[[#This Row],[TagOrderMethod2]]="Ratio:","plants per 1 tag",IF(Table33[[#This Row],[TagOrderMethod2]]="Qty:","tags",IF(Table33[[#This Row],[TagOrderMethod2]]="Auto:",IF(R13&lt;&gt;"","tags",""))))</f>
        <v/>
      </c>
      <c r="T13" s="243">
        <v>50</v>
      </c>
      <c r="U13" s="243" t="str">
        <f>IF(ISNUMBER(SEARCH("tag",Table33[[#This Row],[Notes]])), "Yes", "No")</f>
        <v>Yes</v>
      </c>
      <c r="V13" s="147" t="e">
        <v>#REF!</v>
      </c>
      <c r="W13" s="219" t="s">
        <v>626</v>
      </c>
      <c r="X13" s="74" t="str">
        <f t="shared" si="0"/>
        <v/>
      </c>
      <c r="Y13" s="60"/>
      <c r="Z13" s="2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13" s="27" t="s">
        <v>7930</v>
      </c>
      <c r="AC13" s="29">
        <f t="shared" si="1"/>
        <v>45817</v>
      </c>
    </row>
    <row r="14" spans="1:31" ht="37" thickTop="1" thickBot="1">
      <c r="B14" s="234" t="s">
        <v>8085</v>
      </c>
      <c r="C14" s="268" t="s">
        <v>8011</v>
      </c>
      <c r="D14" s="260" t="s">
        <v>7731</v>
      </c>
      <c r="E14" s="235" t="s">
        <v>8001</v>
      </c>
      <c r="F14" s="236">
        <v>50</v>
      </c>
      <c r="G14" s="108"/>
      <c r="H14" s="16"/>
      <c r="I14" s="16"/>
      <c r="J14" s="16"/>
      <c r="K14" s="16"/>
      <c r="L14" s="16"/>
      <c r="M14" s="16"/>
      <c r="N14" s="237"/>
      <c r="O14" s="238"/>
      <c r="P14" s="239" t="s">
        <v>16</v>
      </c>
      <c r="Q14" s="240" t="s">
        <v>7993</v>
      </c>
      <c r="R14" s="241"/>
      <c r="S14" s="242" t="str">
        <f>IF(Table33[[#This Row],[TagOrderMethod2]]="Ratio:","plants per 1 tag",IF(Table33[[#This Row],[TagOrderMethod2]]="Qty:","tags",IF(Table33[[#This Row],[TagOrderMethod2]]="Auto:",IF(R14&lt;&gt;"","tags",""))))</f>
        <v/>
      </c>
      <c r="T14" s="243">
        <v>50</v>
      </c>
      <c r="U14" s="243" t="str">
        <f>IF(ISNUMBER(SEARCH("tag",Table33[[#This Row],[Notes]])), "Yes", "No")</f>
        <v>Yes</v>
      </c>
      <c r="V14" s="147" t="e">
        <v>#REF!</v>
      </c>
      <c r="W14" s="219" t="s">
        <v>626</v>
      </c>
      <c r="X14" s="74" t="str">
        <f t="shared" si="0"/>
        <v/>
      </c>
      <c r="Y14" s="60"/>
      <c r="Z14" s="2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14" s="27" t="s">
        <v>7931</v>
      </c>
      <c r="AC14" s="29">
        <f t="shared" si="1"/>
        <v>45824</v>
      </c>
    </row>
    <row r="15" spans="1:31" ht="37" thickTop="1" thickBot="1">
      <c r="B15" s="234" t="s">
        <v>8085</v>
      </c>
      <c r="C15" s="268" t="s">
        <v>8012</v>
      </c>
      <c r="D15" s="260" t="s">
        <v>7731</v>
      </c>
      <c r="E15" s="235" t="s">
        <v>8001</v>
      </c>
      <c r="F15" s="236">
        <v>50</v>
      </c>
      <c r="G15" s="108"/>
      <c r="H15" s="16"/>
      <c r="I15" s="16"/>
      <c r="J15" s="16"/>
      <c r="K15" s="16"/>
      <c r="L15" s="16"/>
      <c r="M15" s="16"/>
      <c r="N15" s="237"/>
      <c r="O15" s="238"/>
      <c r="P15" s="239" t="s">
        <v>16</v>
      </c>
      <c r="Q15" s="240" t="s">
        <v>7993</v>
      </c>
      <c r="R15" s="19"/>
      <c r="S15" s="249" t="str">
        <f>IF(Table33[[#This Row],[TagOrderMethod2]]="Ratio:","plants per 1 tag",IF(Table33[[#This Row],[TagOrderMethod2]]="Qty:","tags",IF(Table33[[#This Row],[TagOrderMethod2]]="Auto:",IF(R15&lt;&gt;"","tags",""))))</f>
        <v/>
      </c>
      <c r="T15" s="147">
        <v>50</v>
      </c>
      <c r="U15" s="147" t="str">
        <f>IF(ISNUMBER(SEARCH("tag",Table33[[#This Row],[Notes]])), "Yes", "No")</f>
        <v>Yes</v>
      </c>
      <c r="V15" s="147" t="e">
        <v>#REF!</v>
      </c>
      <c r="W15" s="219" t="s">
        <v>626</v>
      </c>
      <c r="X15" s="74" t="str">
        <f t="shared" si="0"/>
        <v/>
      </c>
      <c r="Y15" s="60"/>
      <c r="Z15" s="11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15" s="27" t="s">
        <v>7932</v>
      </c>
      <c r="AC15" s="29">
        <f t="shared" si="1"/>
        <v>45831</v>
      </c>
    </row>
    <row r="16" spans="1:31" ht="37" thickTop="1" thickBot="1">
      <c r="B16" s="234" t="s">
        <v>8085</v>
      </c>
      <c r="C16" s="268" t="s">
        <v>8202</v>
      </c>
      <c r="D16" s="260" t="s">
        <v>7731</v>
      </c>
      <c r="E16" s="235" t="s">
        <v>8001</v>
      </c>
      <c r="F16" s="236">
        <v>50</v>
      </c>
      <c r="G16" s="108"/>
      <c r="H16" s="16"/>
      <c r="I16" s="16"/>
      <c r="J16" s="16"/>
      <c r="K16" s="16"/>
      <c r="L16" s="16"/>
      <c r="M16" s="16"/>
      <c r="N16" s="237"/>
      <c r="O16" s="238"/>
      <c r="P16" s="239" t="s">
        <v>16</v>
      </c>
      <c r="Q16" s="240" t="s">
        <v>7993</v>
      </c>
      <c r="R16" s="19"/>
      <c r="S16" s="249" t="str">
        <f>IF(Table33[[#This Row],[TagOrderMethod2]]="Ratio:","plants per 1 tag",IF(Table33[[#This Row],[TagOrderMethod2]]="Qty:","tags",IF(Table33[[#This Row],[TagOrderMethod2]]="Auto:",IF(R16&lt;&gt;"","tags",""))))</f>
        <v/>
      </c>
      <c r="T16" s="147">
        <v>50</v>
      </c>
      <c r="U16" s="147" t="str">
        <f>IF(ISNUMBER(SEARCH("tag",Table33[[#This Row],[Notes]])), "Yes", "No")</f>
        <v>Yes</v>
      </c>
      <c r="V16" s="147" t="e">
        <v>#REF!</v>
      </c>
      <c r="W16" s="219" t="s">
        <v>626</v>
      </c>
      <c r="X16" s="74" t="str">
        <f t="shared" si="0"/>
        <v/>
      </c>
      <c r="Y16" s="60"/>
      <c r="Z16" s="11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16" s="27" t="s">
        <v>7933</v>
      </c>
      <c r="AC16" s="29">
        <f t="shared" si="1"/>
        <v>45838</v>
      </c>
    </row>
    <row r="17" spans="1:29" ht="37" thickTop="1" thickBot="1">
      <c r="B17" s="234" t="s">
        <v>8085</v>
      </c>
      <c r="C17" s="268" t="s">
        <v>8013</v>
      </c>
      <c r="D17" s="260" t="s">
        <v>7731</v>
      </c>
      <c r="E17" s="235" t="s">
        <v>8001</v>
      </c>
      <c r="F17" s="236">
        <v>50</v>
      </c>
      <c r="G17" s="108"/>
      <c r="H17" s="16"/>
      <c r="I17" s="16"/>
      <c r="J17" s="16"/>
      <c r="K17" s="16"/>
      <c r="L17" s="16"/>
      <c r="M17" s="16"/>
      <c r="N17" s="237"/>
      <c r="O17" s="238"/>
      <c r="P17" s="239" t="s">
        <v>16</v>
      </c>
      <c r="Q17" s="240" t="s">
        <v>7993</v>
      </c>
      <c r="R17" s="19"/>
      <c r="S17" s="249" t="str">
        <f>IF(Table33[[#This Row],[TagOrderMethod2]]="Ratio:","plants per 1 tag",IF(Table33[[#This Row],[TagOrderMethod2]]="Qty:","tags",IF(Table33[[#This Row],[TagOrderMethod2]]="Auto:",IF(R17&lt;&gt;"","tags",""))))</f>
        <v/>
      </c>
      <c r="T17" s="147">
        <v>50</v>
      </c>
      <c r="U17" s="147" t="str">
        <f>IF(ISNUMBER(SEARCH("tag",Table33[[#This Row],[Notes]])), "Yes", "No")</f>
        <v>Yes</v>
      </c>
      <c r="V17" s="147" t="e">
        <v>#REF!</v>
      </c>
      <c r="W17" s="219" t="s">
        <v>626</v>
      </c>
      <c r="X17" s="74" t="str">
        <f t="shared" si="0"/>
        <v/>
      </c>
      <c r="Y17" s="60"/>
      <c r="Z17" s="11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17" s="27" t="s">
        <v>7934</v>
      </c>
      <c r="AC17" s="29">
        <f t="shared" si="1"/>
        <v>45845</v>
      </c>
    </row>
    <row r="18" spans="1:29" ht="37" thickTop="1" thickBot="1">
      <c r="B18" s="234" t="s">
        <v>8085</v>
      </c>
      <c r="C18" s="268" t="s">
        <v>8014</v>
      </c>
      <c r="D18" s="260" t="s">
        <v>7731</v>
      </c>
      <c r="E18" s="235" t="s">
        <v>8001</v>
      </c>
      <c r="F18" s="236">
        <v>50</v>
      </c>
      <c r="G18" s="108"/>
      <c r="H18" s="16"/>
      <c r="I18" s="16"/>
      <c r="J18" s="16"/>
      <c r="K18" s="16"/>
      <c r="L18" s="16"/>
      <c r="M18" s="16"/>
      <c r="N18" s="237"/>
      <c r="O18" s="238"/>
      <c r="P18" s="239" t="s">
        <v>16</v>
      </c>
      <c r="Q18" s="240" t="s">
        <v>7993</v>
      </c>
      <c r="R18" s="19"/>
      <c r="S18" s="249" t="str">
        <f>IF(Table33[[#This Row],[TagOrderMethod2]]="Ratio:","plants per 1 tag",IF(Table33[[#This Row],[TagOrderMethod2]]="Qty:","tags",IF(Table33[[#This Row],[TagOrderMethod2]]="Auto:",IF(R18&lt;&gt;"","tags",""))))</f>
        <v/>
      </c>
      <c r="T18" s="147">
        <v>50</v>
      </c>
      <c r="U18" s="147" t="str">
        <f>IF(ISNUMBER(SEARCH("tag",Table33[[#This Row],[Notes]])), "Yes", "No")</f>
        <v>Yes</v>
      </c>
      <c r="V18" s="147" t="e">
        <v>#REF!</v>
      </c>
      <c r="W18" s="219" t="s">
        <v>626</v>
      </c>
      <c r="X18" s="74" t="str">
        <f t="shared" ref="X18" si="2">IF(SUM(G18:N18)&gt;0,SUM(G18:N18) &amp;" units","")</f>
        <v/>
      </c>
      <c r="Y18" s="60"/>
      <c r="Z18" s="11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18" s="27" t="s">
        <v>7935</v>
      </c>
      <c r="AC18" s="29">
        <f>AC17+7</f>
        <v>45852</v>
      </c>
    </row>
    <row r="19" spans="1:29" ht="37" thickTop="1" thickBot="1">
      <c r="B19" s="234" t="s">
        <v>8085</v>
      </c>
      <c r="C19" s="268" t="s">
        <v>8015</v>
      </c>
      <c r="D19" s="260" t="s">
        <v>7731</v>
      </c>
      <c r="E19" s="235" t="s">
        <v>8001</v>
      </c>
      <c r="F19" s="236">
        <v>50</v>
      </c>
      <c r="G19" s="108"/>
      <c r="H19" s="16"/>
      <c r="I19" s="16"/>
      <c r="J19" s="16"/>
      <c r="K19" s="16"/>
      <c r="L19" s="16"/>
      <c r="M19" s="16"/>
      <c r="N19" s="237"/>
      <c r="O19" s="238"/>
      <c r="P19" s="239" t="s">
        <v>16</v>
      </c>
      <c r="Q19" s="240" t="s">
        <v>7993</v>
      </c>
      <c r="R19" s="19"/>
      <c r="S19" s="249" t="str">
        <f>IF(Table33[[#This Row],[TagOrderMethod2]]="Ratio:","plants per 1 tag",IF(Table33[[#This Row],[TagOrderMethod2]]="Qty:","tags",IF(Table33[[#This Row],[TagOrderMethod2]]="Auto:",IF(R19&lt;&gt;"","tags",""))))</f>
        <v/>
      </c>
      <c r="T19" s="147">
        <v>50</v>
      </c>
      <c r="U19" s="147" t="str">
        <f>IF(ISNUMBER(SEARCH("tag",Table33[[#This Row],[Notes]])), "Yes", "No")</f>
        <v>Yes</v>
      </c>
      <c r="V19" s="147" t="e">
        <v>#REF!</v>
      </c>
      <c r="W19" s="219" t="s">
        <v>626</v>
      </c>
      <c r="X19" s="74" t="str">
        <f t="shared" si="0"/>
        <v/>
      </c>
      <c r="Y19" s="60"/>
      <c r="Z19" s="11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B19" s="26" t="s">
        <v>788</v>
      </c>
      <c r="AC19" s="30" t="s">
        <v>787</v>
      </c>
    </row>
    <row r="20" spans="1:29" ht="36" thickBot="1">
      <c r="B20" s="234" t="s">
        <v>8085</v>
      </c>
      <c r="C20" s="268" t="s">
        <v>8016</v>
      </c>
      <c r="D20" s="261" t="s">
        <v>7731</v>
      </c>
      <c r="E20" s="235" t="s">
        <v>8001</v>
      </c>
      <c r="F20" s="236">
        <v>50</v>
      </c>
      <c r="G20" s="108"/>
      <c r="H20" s="16"/>
      <c r="I20" s="16"/>
      <c r="J20" s="16"/>
      <c r="K20" s="16"/>
      <c r="L20" s="16"/>
      <c r="M20" s="16"/>
      <c r="N20" s="237"/>
      <c r="O20" s="238"/>
      <c r="P20" s="239" t="s">
        <v>16</v>
      </c>
      <c r="Q20" s="240" t="s">
        <v>7993</v>
      </c>
      <c r="R20" s="19"/>
      <c r="S20" s="249" t="str">
        <f>IF(Table33[[#This Row],[TagOrderMethod2]]="Ratio:","plants per 1 tag",IF(Table33[[#This Row],[TagOrderMethod2]]="Qty:","tags",IF(Table33[[#This Row],[TagOrderMethod2]]="Auto:",IF(R20&lt;&gt;"","tags",""))))</f>
        <v/>
      </c>
      <c r="T20" s="147">
        <v>50</v>
      </c>
      <c r="U20" s="147" t="str">
        <f>IF(ISNUMBER(SEARCH("tag",Table33[[#This Row],[Notes]])), "Yes", "No")</f>
        <v>Yes</v>
      </c>
      <c r="V20" s="147" t="e">
        <v>#REF!</v>
      </c>
      <c r="W20" s="219" t="s">
        <v>626</v>
      </c>
      <c r="X20" s="74" t="str">
        <f t="shared" si="0"/>
        <v/>
      </c>
      <c r="Y20" s="60"/>
      <c r="Z20" s="11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21" spans="1:29">
      <c r="A21" s="20" t="s">
        <v>784</v>
      </c>
    </row>
    <row r="22" spans="1:29" ht="36" thickBot="1">
      <c r="A22" s="20" t="s">
        <v>784</v>
      </c>
    </row>
    <row r="23" spans="1:29" ht="37" thickTop="1" thickBot="1">
      <c r="B23" s="244"/>
      <c r="C23" s="254"/>
      <c r="D23" s="4"/>
      <c r="E23" s="5"/>
      <c r="F23" s="5"/>
      <c r="G23" s="51">
        <f t="shared" ref="G23:N23" si="3">SUBTOTAL(109,G5:G20)</f>
        <v>0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 t="shared" si="3"/>
        <v>0</v>
      </c>
      <c r="L23" s="52">
        <f t="shared" si="3"/>
        <v>0</v>
      </c>
      <c r="M23" s="52">
        <f t="shared" si="3"/>
        <v>0</v>
      </c>
      <c r="N23" s="53">
        <f t="shared" si="3"/>
        <v>0</v>
      </c>
      <c r="O23" s="245"/>
      <c r="W23" s="259">
        <f>SUBTOTAL(109,W5:W20)</f>
        <v>0</v>
      </c>
      <c r="X23" s="246">
        <f>SUM(G23:N23)</f>
        <v>0</v>
      </c>
      <c r="Y23" s="305"/>
      <c r="Z23" s="305"/>
    </row>
    <row r="24" spans="1:29">
      <c r="A24" s="20" t="s">
        <v>784</v>
      </c>
      <c r="B24" s="244"/>
      <c r="C24" s="254"/>
      <c r="D24" s="3"/>
      <c r="E24" s="306"/>
      <c r="F24" s="306"/>
      <c r="G24" s="307" t="s">
        <v>36</v>
      </c>
      <c r="H24" s="307"/>
      <c r="I24" s="307"/>
      <c r="J24" s="307"/>
      <c r="K24" s="307"/>
      <c r="L24" s="307"/>
      <c r="M24" s="307"/>
      <c r="N24" s="307"/>
      <c r="O24" s="245"/>
      <c r="W24" s="258" t="s">
        <v>8002</v>
      </c>
      <c r="X24" s="247" t="s">
        <v>35</v>
      </c>
      <c r="Y24" s="305"/>
      <c r="Z24" s="305"/>
    </row>
    <row r="25" spans="1:29">
      <c r="A25" s="20" t="s">
        <v>784</v>
      </c>
    </row>
    <row r="26" spans="1:29">
      <c r="A26" s="20" t="s">
        <v>784</v>
      </c>
    </row>
    <row r="27" spans="1:29">
      <c r="A27" s="20" t="s">
        <v>784</v>
      </c>
    </row>
    <row r="28" spans="1:29">
      <c r="A28" s="20" t="s">
        <v>784</v>
      </c>
    </row>
    <row r="29" spans="1:29">
      <c r="A29" s="20" t="s">
        <v>784</v>
      </c>
    </row>
    <row r="30" spans="1:29">
      <c r="A30" s="20" t="s">
        <v>784</v>
      </c>
    </row>
    <row r="31" spans="1:29">
      <c r="A31" s="20" t="s">
        <v>784</v>
      </c>
    </row>
    <row r="32" spans="1:29">
      <c r="A32" s="20" t="s">
        <v>784</v>
      </c>
    </row>
    <row r="33" spans="1:1">
      <c r="A33" s="20" t="s">
        <v>784</v>
      </c>
    </row>
    <row r="34" spans="1:1">
      <c r="A34" s="20" t="s">
        <v>784</v>
      </c>
    </row>
    <row r="35" spans="1:1">
      <c r="A35" s="20" t="s">
        <v>784</v>
      </c>
    </row>
    <row r="36" spans="1:1">
      <c r="A36" s="20" t="s">
        <v>784</v>
      </c>
    </row>
    <row r="37" spans="1:1">
      <c r="A37" s="20" t="s">
        <v>784</v>
      </c>
    </row>
    <row r="38" spans="1:1">
      <c r="A38" s="20" t="s">
        <v>784</v>
      </c>
    </row>
    <row r="39" spans="1:1">
      <c r="A39" s="20" t="s">
        <v>784</v>
      </c>
    </row>
    <row r="40" spans="1:1">
      <c r="A40" s="20" t="s">
        <v>784</v>
      </c>
    </row>
    <row r="41" spans="1:1">
      <c r="A41" s="20" t="s">
        <v>784</v>
      </c>
    </row>
    <row r="42" spans="1:1">
      <c r="A42" s="20" t="s">
        <v>784</v>
      </c>
    </row>
    <row r="43" spans="1:1">
      <c r="A43" s="20" t="s">
        <v>784</v>
      </c>
    </row>
    <row r="44" spans="1:1">
      <c r="A44" s="20" t="s">
        <v>784</v>
      </c>
    </row>
    <row r="45" spans="1:1">
      <c r="A45" s="20" t="s">
        <v>784</v>
      </c>
    </row>
    <row r="46" spans="1:1">
      <c r="A46" s="20" t="s">
        <v>784</v>
      </c>
    </row>
    <row r="47" spans="1:1">
      <c r="A47" s="20" t="s">
        <v>784</v>
      </c>
    </row>
    <row r="48" spans="1:1">
      <c r="A48" s="20" t="s">
        <v>784</v>
      </c>
    </row>
    <row r="49" spans="1:1">
      <c r="A49" s="20" t="s">
        <v>784</v>
      </c>
    </row>
    <row r="50" spans="1:1">
      <c r="A50" s="20" t="s">
        <v>784</v>
      </c>
    </row>
    <row r="51" spans="1:1">
      <c r="A51" s="20" t="s">
        <v>784</v>
      </c>
    </row>
    <row r="52" spans="1:1">
      <c r="A52" s="20" t="s">
        <v>784</v>
      </c>
    </row>
    <row r="53" spans="1:1">
      <c r="A53" s="20" t="s">
        <v>784</v>
      </c>
    </row>
    <row r="54" spans="1:1">
      <c r="A54" s="20" t="s">
        <v>784</v>
      </c>
    </row>
    <row r="55" spans="1:1">
      <c r="A55" s="20" t="s">
        <v>784</v>
      </c>
    </row>
    <row r="56" spans="1:1">
      <c r="A56" s="20" t="s">
        <v>784</v>
      </c>
    </row>
    <row r="57" spans="1:1">
      <c r="A57" s="20" t="s">
        <v>784</v>
      </c>
    </row>
    <row r="58" spans="1:1">
      <c r="A58" s="20" t="s">
        <v>784</v>
      </c>
    </row>
    <row r="59" spans="1:1">
      <c r="A59" s="20" t="s">
        <v>784</v>
      </c>
    </row>
  </sheetData>
  <sheetProtection algorithmName="SHA-512" hashValue="FUz9wOmBVQ3uh9KvvxEFWYUOp1G6ivrZVrrpNLvzKHFHpCRvEhPqzOPYVKv4/n2RSBZU7vBMrnhA8/erhk+Anw==" saltValue="DrcQD1qF3V3cal2Ike0PWQ==" spinCount="100000" sheet="1" objects="1" scenarios="1"/>
  <mergeCells count="13">
    <mergeCell ref="B2:D2"/>
    <mergeCell ref="E1:F1"/>
    <mergeCell ref="G1:N2"/>
    <mergeCell ref="Z1:Z3"/>
    <mergeCell ref="E2:F2"/>
    <mergeCell ref="O2:P2"/>
    <mergeCell ref="Q2:W2"/>
    <mergeCell ref="E3:F3"/>
    <mergeCell ref="AB4:AB5"/>
    <mergeCell ref="AC4:AC5"/>
    <mergeCell ref="Y23:Z24"/>
    <mergeCell ref="E24:F24"/>
    <mergeCell ref="G24:N24"/>
  </mergeCells>
  <conditionalFormatting sqref="G3:N3">
    <cfRule type="cellIs" dxfId="20" priority="3020" stopIfTrue="1" operator="greaterThan">
      <formula>0</formula>
    </cfRule>
    <cfRule type="expression" dxfId="19" priority="3021" stopIfTrue="1">
      <formula>IF(OR(SUM(G$5:G$20)&gt;0,ISTEXT(G$5:G$20)),TRUE, FALSE)</formula>
    </cfRule>
  </conditionalFormatting>
  <conditionalFormatting sqref="O5:O20">
    <cfRule type="cellIs" dxfId="18" priority="6" stopIfTrue="1" operator="equal">
      <formula>"incl."</formula>
    </cfRule>
  </conditionalFormatting>
  <conditionalFormatting sqref="P5:P20 R5:R20">
    <cfRule type="expression" dxfId="17" priority="1">
      <formula>AND(O5&lt;&gt;"Auto:",P5="")</formula>
    </cfRule>
  </conditionalFormatting>
  <conditionalFormatting sqref="P5:W20 Q23:V24 Q25:W59">
    <cfRule type="cellIs" dxfId="16" priority="7" stopIfTrue="1" operator="equal">
      <formula>"incl."</formula>
    </cfRule>
  </conditionalFormatting>
  <conditionalFormatting sqref="Q21:W22">
    <cfRule type="cellIs" dxfId="15" priority="5" stopIfTrue="1" operator="equal">
      <formula>"incl."</formula>
    </cfRule>
  </conditionalFormatting>
  <conditionalFormatting sqref="Z4">
    <cfRule type="iconSet" priority="8">
      <iconSet iconSet="3Symbols2" showValue="0">
        <cfvo type="percent" val="0"/>
        <cfvo type="num" val="0"/>
        <cfvo type="num" val="0"/>
      </iconSet>
    </cfRule>
  </conditionalFormatting>
  <conditionalFormatting sqref="Z5:Z20">
    <cfRule type="iconSet" priority="3022">
      <iconSet iconSet="3Symbols2" showValue="0">
        <cfvo type="percent" val="0"/>
        <cfvo type="num" val="0"/>
        <cfvo type="num" val="0"/>
      </iconSet>
    </cfRule>
  </conditionalFormatting>
  <dataValidations count="14">
    <dataValidation allowBlank="1" showInputMessage="1" showErrorMessage="1" promptTitle="Reps Use Only" prompt="Do not input data here." sqref="Z5:Z20" xr:uid="{37A3DC7D-3FAD-3D48-B228-A6F059ADDFAD}"/>
    <dataValidation allowBlank="1" showInputMessage="1" showErrorMessage="1" promptTitle="Order Summary" prompt="Shows a summary of your ordered trays._x000a_Do not input data here." sqref="X5:X20" xr:uid="{29869A53-124F-FE45-9CE5-956E404D0826}"/>
    <dataValidation type="whole" errorStyle="information" allowBlank="1" showInputMessage="1" showErrorMessage="1" errorTitle="Not A Recognized Quantity" error="Enter a quantity as a whole number only. _x000a_Specify ship dates at top of column." promptTitle="Enter a Quantity" prompt="Number of kits for this shipweek" sqref="G5:N20" xr:uid="{297523EF-3279-7543-ADDA-5C4339A2A21A}">
      <formula1>-1</formula1>
      <formula2>999999</formula2>
    </dataValidation>
    <dataValidation allowBlank="1" showInputMessage="1" showErrorMessage="1" promptTitle="Tag Qty" prompt="Enter desired qty, unless tags are already included (incl.)" sqref="V5:V20" xr:uid="{FAC35967-225C-1946-A606-5E7C9D677B11}"/>
    <dataValidation allowBlank="1" showInputMessage="1" showErrorMessage="1" promptTitle="Final Tag Qty" prompt="Automatically calculated." sqref="W5:W20" xr:uid="{76A9D045-493D-3F40-8787-8D9FBBFF1BE5}"/>
    <dataValidation type="whole" operator="greaterThanOrEqual" allowBlank="1" showInputMessage="1" showErrorMessage="1" errorTitle="Please enter a whole number" error="If you are ordering by QTY, enter the number of tags you want. If you are ordering by RATIO, enter the number of plants that will go with one tag." promptTitle="Tag Qty" prompt="Enter desired qty, or tag ratio ONLY IF choosen in previous column." sqref="R5:R20" xr:uid="{35968507-5DE7-EA48-B6BC-E7274F954606}">
      <formula1>0</formula1>
    </dataValidation>
    <dataValidation type="list" allowBlank="1" showInputMessage="1" showErrorMessage="1" errorTitle="Fill In Order Method" error="Choose method from the dropdown. Fill in values in the next cell." promptTitle="Tag Ordering Mode" prompt="Auto calculates tags included in your order. If you want something else, order by Qty or Ratio" sqref="Q5:Q20" xr:uid="{B9FBBC97-2AA8-0B4F-98E1-A1746EAB8163}">
      <formula1>"Auto:,Qty:,Ratio:"</formula1>
    </dataValidation>
    <dataValidation type="list" allowBlank="1" showInputMessage="1" showErrorMessage="1" sqref="O5:O20" xr:uid="{29586A90-0CF4-A44C-8FE4-F2A5028B9412}">
      <formula1>"13"" Planter,12"" Hanger"</formula1>
    </dataValidation>
    <dataValidation allowBlank="1" showInputMessage="1" showErrorMessage="1" errorTitle="Enter only &quot;YES&quot; if available" error="For available sizes, enter a &quot;YES&quot; to order. Specify QTY in the columns to the right." promptTitle="Enter &quot;YES&quot; if it's available" prompt="If this cell isn't &quot;n/a&quot; order by entering &quot;YES&quot; into the cell." sqref="E5:F20" xr:uid="{6B4B2A8B-26E7-4440-8A8F-77DAE7464B39}"/>
    <dataValidation allowBlank="1" showInputMessage="1" showErrorMessage="1" promptTitle="This is a sort button..." prompt="Use this row to filter the data below." sqref="Z4 B4:X4" xr:uid="{2342848D-BB6D-6542-A544-08C66AFB3B5D}"/>
    <dataValidation allowBlank="1" sqref="Y3:Y4" xr:uid="{B16AC70C-BE02-A748-833B-F0293308B144}"/>
    <dataValidation allowBlank="1" showInputMessage="1" showErrorMessage="1" promptTitle="A summary of your order" prompt="Sort to see only items you have ordered" sqref="X3" xr:uid="{0B08A0D5-F44B-0449-8C05-805C405E6477}"/>
    <dataValidation errorStyle="information" allowBlank="1" showInputMessage="1" showErrorMessage="1" errorTitle="Fill in on first tab." error="This cell auto-fills if filled in on first tab." promptTitle="Fill in on first tab." prompt="This cell auto-fills if filled in on first tab." sqref="E2:F2" xr:uid="{D26FA890-19B8-C444-9432-22F28D4CFE32}"/>
    <dataValidation type="list" allowBlank="1" showInputMessage="1" showErrorMessage="1" errorTitle="Choose a week number..." error="The corresponding week number dates are listed to the right of the order form." promptTitle="Choose a week number..." prompt="The corresponding week number dates are listed to the right of the order form." sqref="G3:N3" xr:uid="{861902BA-AADC-9C4D-9C5C-CCF153F9E95F}">
      <formula1>$AB$6:$AB$19</formula1>
    </dataValidation>
  </dataValidations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S803"/>
  <sheetViews>
    <sheetView showGridLines="0" workbookViewId="0">
      <pane ySplit="4" topLeftCell="A258" activePane="bottomLeft" state="frozen"/>
      <selection activeCell="D13" sqref="D13:F13"/>
      <selection pane="bottomLeft" activeCell="O10" sqref="O10"/>
    </sheetView>
  </sheetViews>
  <sheetFormatPr baseColWidth="10" defaultColWidth="9.1640625" defaultRowHeight="35"/>
  <cols>
    <col min="1" max="1" width="3" style="20" customWidth="1"/>
    <col min="2" max="2" width="14.33203125" style="13" bestFit="1" customWidth="1"/>
    <col min="3" max="3" width="11.5" style="24" bestFit="1" customWidth="1"/>
    <col min="4" max="4" width="45.1640625" style="24" bestFit="1" customWidth="1"/>
    <col min="5" max="5" width="8.1640625" style="7" bestFit="1" customWidth="1"/>
    <col min="6" max="10" width="5.5" style="6" customWidth="1"/>
    <col min="11" max="18" width="6" style="8" customWidth="1"/>
    <col min="19" max="19" width="7.33203125" style="18" customWidth="1"/>
    <col min="20" max="20" width="6.6640625" style="6" customWidth="1"/>
    <col min="21" max="21" width="7.6640625" style="18" customWidth="1"/>
    <col min="22" max="23" width="6.83203125" style="6" hidden="1" customWidth="1"/>
    <col min="24" max="24" width="10.33203125" style="6" hidden="1" customWidth="1"/>
    <col min="25" max="25" width="6.5" style="6" hidden="1" customWidth="1"/>
    <col min="26" max="26" width="7.5" style="6" customWidth="1"/>
    <col min="27" max="27" width="10.5" style="75" customWidth="1"/>
    <col min="28" max="28" width="25.1640625" style="9" customWidth="1"/>
    <col min="29" max="31" width="4" style="9" hidden="1" customWidth="1"/>
    <col min="32" max="36" width="5.5" style="10" hidden="1" customWidth="1"/>
    <col min="37" max="37" width="6.5" style="10" hidden="1" customWidth="1"/>
    <col min="38" max="38" width="8" style="10" hidden="1" customWidth="1"/>
    <col min="39" max="39" width="3.1640625" style="8" customWidth="1"/>
    <col min="40" max="41" width="9.1640625" style="1"/>
    <col min="42" max="42" width="21.83203125" style="1" customWidth="1"/>
    <col min="43" max="43" width="9.1640625" style="1"/>
    <col min="44" max="44" width="9.1640625" style="1" customWidth="1"/>
    <col min="45" max="45" width="9.1640625" style="1" hidden="1" customWidth="1"/>
    <col min="46" max="46" width="9.1640625" style="1" customWidth="1"/>
    <col min="47" max="16384" width="9.1640625" style="1"/>
  </cols>
  <sheetData>
    <row r="1" spans="1:45" ht="36" customHeight="1" thickBot="1">
      <c r="A1" s="20" t="s">
        <v>784</v>
      </c>
      <c r="B1" s="323" t="s">
        <v>0</v>
      </c>
      <c r="C1" s="324"/>
      <c r="D1" s="324"/>
      <c r="E1" s="324"/>
      <c r="F1" s="325"/>
      <c r="G1" s="325"/>
      <c r="H1" s="325"/>
      <c r="I1" s="325"/>
      <c r="J1" s="325"/>
      <c r="K1" s="311" t="str">
        <f>UPPER("Fill in desired shipweeks in row below. Specify QTY below shipweeks")</f>
        <v>FILL IN DESIRED SHIPWEEKS IN ROW BELOW. SPECIFY QTY BELOW SHIPWEEKS</v>
      </c>
      <c r="L1" s="311"/>
      <c r="M1" s="311"/>
      <c r="N1" s="311"/>
      <c r="O1" s="311"/>
      <c r="P1" s="311"/>
      <c r="Q1" s="311"/>
      <c r="R1" s="311"/>
      <c r="S1" s="216"/>
      <c r="T1" s="61"/>
      <c r="U1" s="34"/>
      <c r="Z1" s="61"/>
      <c r="AB1" s="62"/>
      <c r="AC1" s="326" t="s">
        <v>783</v>
      </c>
      <c r="AD1" s="326"/>
      <c r="AE1" s="327"/>
      <c r="AF1" s="330"/>
      <c r="AG1" s="330"/>
      <c r="AH1" s="330"/>
      <c r="AI1" s="330"/>
      <c r="AJ1" s="330"/>
      <c r="AK1" s="332" t="s">
        <v>7733</v>
      </c>
      <c r="AL1" s="332" t="s">
        <v>7732</v>
      </c>
      <c r="AM1" s="313"/>
      <c r="AS1" t="s">
        <v>785</v>
      </c>
    </row>
    <row r="2" spans="1:45" ht="36" thickBot="1">
      <c r="B2" s="308">
        <f>'Must Fill In'!D13</f>
        <v>0</v>
      </c>
      <c r="C2" s="309"/>
      <c r="D2" s="309"/>
      <c r="E2" s="309"/>
      <c r="F2" s="322">
        <f>'Must Fill In'!D17</f>
        <v>0</v>
      </c>
      <c r="G2" s="322"/>
      <c r="H2" s="322"/>
      <c r="I2" s="322"/>
      <c r="J2" s="316"/>
      <c r="K2" s="312"/>
      <c r="L2" s="312"/>
      <c r="M2" s="312"/>
      <c r="N2" s="312"/>
      <c r="O2" s="312"/>
      <c r="P2" s="312"/>
      <c r="Q2" s="312"/>
      <c r="R2" s="312"/>
      <c r="S2" s="317"/>
      <c r="T2" s="319"/>
      <c r="U2" s="319"/>
      <c r="V2" s="319"/>
      <c r="W2" s="319"/>
      <c r="X2" s="319"/>
      <c r="Y2" s="319"/>
      <c r="Z2" s="318"/>
      <c r="AA2" s="76"/>
      <c r="AB2" s="35"/>
      <c r="AC2" s="328"/>
      <c r="AD2" s="328"/>
      <c r="AE2" s="329"/>
      <c r="AF2" s="331"/>
      <c r="AG2" s="331"/>
      <c r="AH2" s="331"/>
      <c r="AI2" s="331"/>
      <c r="AJ2" s="331"/>
      <c r="AK2" s="332"/>
      <c r="AL2" s="332"/>
      <c r="AM2" s="314"/>
      <c r="AS2" t="s">
        <v>786</v>
      </c>
    </row>
    <row r="3" spans="1:45" ht="45" customHeight="1" thickBot="1">
      <c r="A3" s="63"/>
      <c r="B3" s="14" t="s">
        <v>4</v>
      </c>
      <c r="C3" s="102" t="s">
        <v>7730</v>
      </c>
      <c r="D3" s="64" t="s">
        <v>5</v>
      </c>
      <c r="E3" s="65" t="s">
        <v>44</v>
      </c>
      <c r="F3" s="66">
        <v>512</v>
      </c>
      <c r="G3" s="66">
        <v>288</v>
      </c>
      <c r="H3" s="66">
        <v>144</v>
      </c>
      <c r="I3" s="66">
        <v>26</v>
      </c>
      <c r="J3" s="66">
        <v>51</v>
      </c>
      <c r="K3" s="80"/>
      <c r="L3" s="80"/>
      <c r="M3" s="80"/>
      <c r="N3" s="80"/>
      <c r="O3" s="80"/>
      <c r="P3" s="80"/>
      <c r="Q3" s="80"/>
      <c r="R3" s="81"/>
      <c r="S3" s="37" t="s">
        <v>7610</v>
      </c>
      <c r="T3" s="67" t="s">
        <v>789</v>
      </c>
      <c r="U3" s="67" t="s">
        <v>790</v>
      </c>
      <c r="V3" s="36" t="s">
        <v>778</v>
      </c>
      <c r="W3" s="36" t="s">
        <v>7609</v>
      </c>
      <c r="X3" s="36"/>
      <c r="Y3" s="36" t="s">
        <v>49</v>
      </c>
      <c r="Z3" s="68" t="s">
        <v>791</v>
      </c>
      <c r="AA3" s="69" t="s">
        <v>1</v>
      </c>
      <c r="AB3" s="70" t="s">
        <v>2</v>
      </c>
      <c r="AC3" s="71" t="s">
        <v>3</v>
      </c>
      <c r="AD3" s="72" t="s">
        <v>49</v>
      </c>
      <c r="AE3" s="72" t="s">
        <v>782</v>
      </c>
      <c r="AF3" s="73">
        <v>512</v>
      </c>
      <c r="AG3" s="73">
        <v>288</v>
      </c>
      <c r="AH3" s="73">
        <v>144</v>
      </c>
      <c r="AI3" s="73">
        <v>26</v>
      </c>
      <c r="AJ3" s="73">
        <v>51</v>
      </c>
      <c r="AK3" s="333" t="s">
        <v>7734</v>
      </c>
      <c r="AL3" s="334"/>
      <c r="AM3" s="314"/>
    </row>
    <row r="4" spans="1:45" ht="10" customHeight="1" thickBot="1">
      <c r="A4" s="21"/>
      <c r="B4" s="84" t="s">
        <v>3</v>
      </c>
      <c r="C4" s="85" t="s">
        <v>37</v>
      </c>
      <c r="D4" s="85" t="s">
        <v>5</v>
      </c>
      <c r="E4" s="86" t="s">
        <v>44</v>
      </c>
      <c r="F4" s="87" t="s">
        <v>6</v>
      </c>
      <c r="G4" s="87" t="s">
        <v>7</v>
      </c>
      <c r="H4" s="87" t="s">
        <v>7991</v>
      </c>
      <c r="I4" s="87" t="s">
        <v>7992</v>
      </c>
      <c r="J4" s="87" t="s">
        <v>7737</v>
      </c>
      <c r="K4" s="82" t="s">
        <v>8</v>
      </c>
      <c r="L4" s="82" t="s">
        <v>9</v>
      </c>
      <c r="M4" s="82" t="s">
        <v>10</v>
      </c>
      <c r="N4" s="82" t="s">
        <v>11</v>
      </c>
      <c r="O4" s="82" t="s">
        <v>12</v>
      </c>
      <c r="P4" s="82" t="s">
        <v>13</v>
      </c>
      <c r="Q4" s="82" t="s">
        <v>14</v>
      </c>
      <c r="R4" s="83" t="s">
        <v>15</v>
      </c>
      <c r="S4" s="217" t="s">
        <v>46</v>
      </c>
      <c r="T4" s="88" t="s">
        <v>47</v>
      </c>
      <c r="U4" s="89" t="s">
        <v>48</v>
      </c>
      <c r="V4" s="88" t="s">
        <v>779</v>
      </c>
      <c r="W4" s="88" t="s">
        <v>7608</v>
      </c>
      <c r="X4" s="88" t="s">
        <v>7990</v>
      </c>
      <c r="Y4" s="88" t="s">
        <v>49</v>
      </c>
      <c r="Z4" s="88" t="s">
        <v>45</v>
      </c>
      <c r="AA4" s="90" t="s">
        <v>1</v>
      </c>
      <c r="AB4" s="91" t="s">
        <v>2</v>
      </c>
      <c r="AC4" s="91" t="s">
        <v>780</v>
      </c>
      <c r="AD4" s="91" t="s">
        <v>781</v>
      </c>
      <c r="AE4" s="91" t="s">
        <v>777</v>
      </c>
      <c r="AF4" s="92" t="s">
        <v>38</v>
      </c>
      <c r="AG4" s="92" t="s">
        <v>7738</v>
      </c>
      <c r="AH4" s="92" t="s">
        <v>7739</v>
      </c>
      <c r="AI4" s="92" t="s">
        <v>7740</v>
      </c>
      <c r="AJ4" s="92" t="s">
        <v>39</v>
      </c>
      <c r="AK4" s="92" t="s">
        <v>41</v>
      </c>
      <c r="AL4" s="92" t="s">
        <v>40</v>
      </c>
      <c r="AM4" s="93" t="s">
        <v>34</v>
      </c>
    </row>
    <row r="5" spans="1:45" ht="36" thickBot="1">
      <c r="A5" s="20" t="s">
        <v>784</v>
      </c>
      <c r="B5" s="135" t="s">
        <v>8190</v>
      </c>
      <c r="C5" s="134"/>
      <c r="D5" s="131" t="s">
        <v>8125</v>
      </c>
      <c r="E5" s="23"/>
      <c r="F5" s="118" t="s">
        <v>16</v>
      </c>
      <c r="G5" s="22"/>
      <c r="H5" s="22" t="s">
        <v>786</v>
      </c>
      <c r="I5" s="22"/>
      <c r="J5" s="22" t="s">
        <v>16</v>
      </c>
      <c r="K5" s="148"/>
      <c r="L5" s="120"/>
      <c r="M5" s="120"/>
      <c r="N5" s="16"/>
      <c r="O5" s="120"/>
      <c r="P5" s="120"/>
      <c r="Q5" s="120"/>
      <c r="R5" s="109"/>
      <c r="S5" s="220" t="str">
        <f>Table3[[#This Row],[Column12]]</f>
        <v>Auto:</v>
      </c>
      <c r="T5" s="19"/>
      <c r="U5" s="122" t="str">
        <f>IF(Table3[[#This Row],[TagOrderMethod]]="Ratio:","plants per 1 tag",IF(Table3[[#This Row],[TagOrderMethod]]="tags included","",IF(Table3[[#This Row],[TagOrderMethod]]="Qty:","tags",IF(Table3[[#This Row],[TagOrderMethod]]="Auto:",IF(T5&lt;&gt;"","tags","")))))</f>
        <v/>
      </c>
      <c r="V5" s="123">
        <v>50</v>
      </c>
      <c r="W5" s="123" t="str">
        <f>IF(ISNUMBER(SEARCH("tag",Table3[[#This Row],[Notes]])), "Yes", "No")</f>
        <v>No</v>
      </c>
      <c r="X5" s="123" t="str">
        <f>IF(Table3[[#This Row],[Column11]]="yes","tags included","Auto:")</f>
        <v>Auto:</v>
      </c>
      <c r="Y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Row],[TagOrderMethod]]="Auto:",IF(T5&gt;0,T5,IF(COUNTBLANK(K5:R5)=8,"",(IF(Table3[[#This Row],[Column11]]&lt;&gt;"no",Table3[[#This Row],[Size]]*(SUM(Table3[[#This Row],[Date 1]:[Date 8]])),"")))),""))),(Table3[[#This Row],[Bundle]])),"")</f>
        <v/>
      </c>
      <c r="AA5" s="150" t="str">
        <f t="shared" ref="AA5:AA68" si="0">IF(SUM(K5:R5)&gt;0,SUM(K5:R5) &amp;" units","")</f>
        <v/>
      </c>
      <c r="AB5" s="124"/>
      <c r="AC5" s="125"/>
      <c r="AD5" s="126"/>
      <c r="AE5" s="127"/>
      <c r="AF5" s="128" t="s">
        <v>16</v>
      </c>
      <c r="AG5" s="33"/>
      <c r="AH5" s="33"/>
      <c r="AI5" s="33"/>
      <c r="AJ5" s="128" t="s">
        <v>16</v>
      </c>
      <c r="AK5" s="129" t="b">
        <f>IF(AND(Table3[[#This Row],[Column7]]=TRUE,COUNTBLANK(Table3[[#This Row],[Date 1]:[Date 8]])=8),TRUE,FALSE)</f>
        <v>0</v>
      </c>
      <c r="AL5" s="129" t="b">
        <f>COUNTIF(Table3[[#This Row],[26]:[512]],"yes")&gt;0</f>
        <v>0</v>
      </c>
      <c r="AM5" s="152" t="e">
        <f>IF(COUNTBLANK(K5:AB5)&lt;&gt;13,IF(Table3[[#This Row],[Comments]]="Please order in multiples of 20. Minimum order of 100.",IF(COUNTBLANK(Table3[[#This Row],[Date 1]:[Order]])=12,"",1),1),IF(OR(G5="yes",H5="yes",I5="yes",F5="yes",#REF!="yes",J5="yes"),1,""))</f>
        <v>#REF!</v>
      </c>
      <c r="AO5" s="303" t="s">
        <v>33</v>
      </c>
      <c r="AP5" s="304" t="s">
        <v>42</v>
      </c>
    </row>
    <row r="6" spans="1:45" ht="36" thickBot="1">
      <c r="A6" s="20" t="s">
        <v>784</v>
      </c>
      <c r="B6" s="135" t="s">
        <v>8190</v>
      </c>
      <c r="C6" s="133"/>
      <c r="D6" s="131" t="s">
        <v>8126</v>
      </c>
      <c r="E6" s="23"/>
      <c r="F6" s="22" t="s">
        <v>16</v>
      </c>
      <c r="G6" s="22"/>
      <c r="H6" s="22"/>
      <c r="I6" s="22"/>
      <c r="J6" s="22" t="s">
        <v>16</v>
      </c>
      <c r="K6" s="15"/>
      <c r="L6" s="16"/>
      <c r="M6" s="16"/>
      <c r="N6" s="16"/>
      <c r="O6" s="16"/>
      <c r="P6" s="16"/>
      <c r="Q6" s="16"/>
      <c r="R6" s="109"/>
      <c r="S6" s="218" t="str">
        <f>Table3[[#This Row],[Column12]]</f>
        <v>Auto:</v>
      </c>
      <c r="T6" s="19"/>
      <c r="U6" s="122" t="str">
        <f>IF(Table3[[#This Row],[TagOrderMethod]]="Ratio:","plants per 1 tag",IF(Table3[[#This Row],[TagOrderMethod]]="tags included","",IF(Table3[[#This Row],[TagOrderMethod]]="Qty:","tags",IF(Table3[[#This Row],[TagOrderMethod]]="Auto:",IF(T6&lt;&gt;"","tags","")))))</f>
        <v/>
      </c>
      <c r="V6" s="123">
        <v>50</v>
      </c>
      <c r="W6" s="123" t="str">
        <f>IF(ISNUMBER(SEARCH("tag",Table3[[#This Row],[Notes]])), "Yes", "No")</f>
        <v>No</v>
      </c>
      <c r="X6" s="123" t="str">
        <f>IF(Table3[[#This Row],[Column11]]="yes","tags included","Auto:")</f>
        <v>Auto:</v>
      </c>
      <c r="Y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Row],[TagOrderMethod]]="Auto:",IF(T6&gt;0,T6,IF(COUNTBLANK(K6:R6)=8,"",(IF(Table3[[#This Row],[Column11]]&lt;&gt;"no",Table3[[#This Row],[Size]]*(SUM(Table3[[#This Row],[Date 1]:[Date 8]])),"")))),""))),(Table3[[#This Row],[Bundle]])),"")</f>
        <v/>
      </c>
      <c r="AA6" s="74" t="str">
        <f t="shared" si="0"/>
        <v/>
      </c>
      <c r="AB6" s="60"/>
      <c r="AC6" s="31"/>
      <c r="AD6" s="32"/>
      <c r="AE6" s="33"/>
      <c r="AF6" s="33" t="s">
        <v>16</v>
      </c>
      <c r="AG6" s="33"/>
      <c r="AH6" s="33"/>
      <c r="AI6" s="33"/>
      <c r="AJ6" s="33" t="s">
        <v>16</v>
      </c>
      <c r="AK6" s="105" t="b">
        <f>IF(AND(Table3[[#This Row],[Column7]]=TRUE,COUNTBLANK(Table3[[#This Row],[Date 1]:[Date 8]])=8),TRUE,FALSE)</f>
        <v>0</v>
      </c>
      <c r="AL6" s="105" t="b">
        <f>COUNTIF(Table3[[#This Row],[26]:[512]],"yes")&gt;0</f>
        <v>0</v>
      </c>
      <c r="AM6" s="25" t="e">
        <f>IF(COUNTBLANK(K6:AB6)&lt;&gt;13,IF(Table3[[#This Row],[Comments]]="Please order in multiples of 20. Minimum order of 100.",IF(COUNTBLANK(Table3[[#This Row],[Date 1]:[Order]])=12,"",1),1),IF(OR(G6="yes",H6="yes",I6="yes",F6="yes",#REF!="yes",J6="yes"),1,""))</f>
        <v>#REF!</v>
      </c>
      <c r="AO6" s="303"/>
      <c r="AP6" s="304"/>
    </row>
    <row r="7" spans="1:45" ht="36" thickBot="1">
      <c r="A7" s="20" t="s">
        <v>784</v>
      </c>
      <c r="B7" s="135" t="s">
        <v>8190</v>
      </c>
      <c r="C7" s="133"/>
      <c r="D7" s="131" t="s">
        <v>8127</v>
      </c>
      <c r="E7" s="23"/>
      <c r="F7" s="22" t="s">
        <v>16</v>
      </c>
      <c r="G7" s="22"/>
      <c r="H7" s="22"/>
      <c r="I7" s="22"/>
      <c r="J7" s="22" t="s">
        <v>16</v>
      </c>
      <c r="K7" s="15"/>
      <c r="L7" s="16"/>
      <c r="M7" s="16"/>
      <c r="N7" s="16"/>
      <c r="O7" s="16"/>
      <c r="P7" s="16"/>
      <c r="Q7" s="16"/>
      <c r="R7" s="109"/>
      <c r="S7" s="218" t="str">
        <f>Table3[[#This Row],[Column12]]</f>
        <v>Auto:</v>
      </c>
      <c r="T7" s="19"/>
      <c r="U7" s="122" t="str">
        <f>IF(Table3[[#This Row],[TagOrderMethod]]="Ratio:","plants per 1 tag",IF(Table3[[#This Row],[TagOrderMethod]]="tags included","",IF(Table3[[#This Row],[TagOrderMethod]]="Qty:","tags",IF(Table3[[#This Row],[TagOrderMethod]]="Auto:",IF(T7&lt;&gt;"","tags","")))))</f>
        <v/>
      </c>
      <c r="V7" s="123">
        <v>50</v>
      </c>
      <c r="W7" s="123" t="str">
        <f>IF(ISNUMBER(SEARCH("tag",Table3[[#This Row],[Notes]])), "Yes", "No")</f>
        <v>No</v>
      </c>
      <c r="X7" s="123" t="str">
        <f>IF(Table3[[#This Row],[Column11]]="yes","tags included","Auto:")</f>
        <v>Auto:</v>
      </c>
      <c r="Y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Row],[TagOrderMethod]]="Auto:",IF(T7&gt;0,T7,IF(COUNTBLANK(K7:R7)=8,"",(IF(Table3[[#This Row],[Column11]]&lt;&gt;"no",Table3[[#This Row],[Size]]*(SUM(Table3[[#This Row],[Date 1]:[Date 8]])),"")))),""))),(Table3[[#This Row],[Bundle]])),"")</f>
        <v/>
      </c>
      <c r="AA7" s="74" t="str">
        <f t="shared" si="0"/>
        <v/>
      </c>
      <c r="AB7" s="60"/>
      <c r="AC7" s="31"/>
      <c r="AD7" s="32"/>
      <c r="AE7" s="33"/>
      <c r="AF7" s="33" t="s">
        <v>16</v>
      </c>
      <c r="AG7" s="33"/>
      <c r="AH7" s="33"/>
      <c r="AI7" s="33"/>
      <c r="AJ7" s="33" t="s">
        <v>16</v>
      </c>
      <c r="AK7" s="105" t="b">
        <f>IF(AND(Table3[[#This Row],[Column7]]=TRUE,COUNTBLANK(Table3[[#This Row],[Date 1]:[Date 8]])=8),TRUE,FALSE)</f>
        <v>0</v>
      </c>
      <c r="AL7" s="105" t="b">
        <f>COUNTIF(Table3[[#This Row],[26]:[512]],"yes")&gt;0</f>
        <v>0</v>
      </c>
      <c r="AM7" s="25" t="e">
        <f>IF(COUNTBLANK(K7:AB7)&lt;&gt;13,IF(Table3[[#This Row],[Comments]]="Please order in multiples of 20. Minimum order of 100.",IF(COUNTBLANK(Table3[[#This Row],[Date 1]:[Order]])=12,"",1),1),IF(OR(G7="yes",H7="yes",I7="yes",F7="yes",#REF!="yes",J7="yes"),1,""))</f>
        <v>#REF!</v>
      </c>
      <c r="AO7" s="27" t="s">
        <v>7923</v>
      </c>
      <c r="AP7" s="28">
        <v>45768</v>
      </c>
    </row>
    <row r="8" spans="1:45" ht="37" thickTop="1" thickBot="1">
      <c r="A8" s="20" t="s">
        <v>784</v>
      </c>
      <c r="B8" s="135" t="s">
        <v>8190</v>
      </c>
      <c r="C8" s="133"/>
      <c r="D8" s="131" t="s">
        <v>8128</v>
      </c>
      <c r="E8" s="23"/>
      <c r="F8" s="22"/>
      <c r="G8" s="22"/>
      <c r="H8" s="22"/>
      <c r="I8" s="22" t="s">
        <v>16</v>
      </c>
      <c r="J8" s="22" t="s">
        <v>16</v>
      </c>
      <c r="K8" s="15"/>
      <c r="L8" s="16"/>
      <c r="M8" s="16"/>
      <c r="N8" s="16"/>
      <c r="O8" s="16"/>
      <c r="P8" s="16"/>
      <c r="Q8" s="16"/>
      <c r="R8" s="109"/>
      <c r="S8" s="218" t="str">
        <f>Table3[[#This Row],[Column12]]</f>
        <v>Auto:</v>
      </c>
      <c r="T8" s="19"/>
      <c r="U8" s="122" t="str">
        <f>IF(Table3[[#This Row],[TagOrderMethod]]="Ratio:","plants per 1 tag",IF(Table3[[#This Row],[TagOrderMethod]]="tags included","",IF(Table3[[#This Row],[TagOrderMethod]]="Qty:","tags",IF(Table3[[#This Row],[TagOrderMethod]]="Auto:",IF(T8&lt;&gt;"","tags","")))))</f>
        <v/>
      </c>
      <c r="V8" s="123">
        <v>50</v>
      </c>
      <c r="W8" s="123" t="str">
        <f>IF(ISNUMBER(SEARCH("tag",Table3[[#This Row],[Notes]])), "Yes", "No")</f>
        <v>No</v>
      </c>
      <c r="X8" s="123" t="str">
        <f>IF(Table3[[#This Row],[Column11]]="yes","tags included","Auto:")</f>
        <v>Auto:</v>
      </c>
      <c r="Y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Row],[TagOrderMethod]]="Auto:",IF(T8&gt;0,T8,IF(COUNTBLANK(K8:R8)=8,"",(IF(Table3[[#This Row],[Column11]]&lt;&gt;"no",Table3[[#This Row],[Size]]*(SUM(Table3[[#This Row],[Date 1]:[Date 8]])),"")))),""))),(Table3[[#This Row],[Bundle]])),"")</f>
        <v/>
      </c>
      <c r="AA8" s="74" t="str">
        <f t="shared" si="0"/>
        <v/>
      </c>
      <c r="AB8" s="60"/>
      <c r="AC8" s="31"/>
      <c r="AD8" s="32"/>
      <c r="AE8" s="33"/>
      <c r="AF8" s="33"/>
      <c r="AG8" s="33"/>
      <c r="AH8" s="33"/>
      <c r="AI8" s="33" t="s">
        <v>16</v>
      </c>
      <c r="AJ8" s="33" t="s">
        <v>16</v>
      </c>
      <c r="AK8" s="105" t="b">
        <f>IF(AND(Table3[[#This Row],[Column7]]=TRUE,COUNTBLANK(Table3[[#This Row],[Date 1]:[Date 8]])=8),TRUE,FALSE)</f>
        <v>0</v>
      </c>
      <c r="AL8" s="105" t="b">
        <f>COUNTIF(Table3[[#This Row],[26]:[512]],"yes")&gt;0</f>
        <v>0</v>
      </c>
      <c r="AM8" s="25" t="e">
        <f>IF(COUNTBLANK(K8:AB8)&lt;&gt;13,IF(Table3[[#This Row],[Comments]]="Please order in multiples of 20. Minimum order of 100.",IF(COUNTBLANK(Table3[[#This Row],[Date 1]:[Order]])=12,"",1),1),IF(OR(G8="yes",H8="yes",I8="yes",F8="yes",#REF!="yes",J8="yes"),1,""))</f>
        <v>#REF!</v>
      </c>
      <c r="AO8" s="27" t="s">
        <v>7924</v>
      </c>
      <c r="AP8" s="29">
        <f>AP7+7</f>
        <v>45775</v>
      </c>
    </row>
    <row r="9" spans="1:45" ht="37" thickTop="1" thickBot="1">
      <c r="A9" s="20" t="s">
        <v>784</v>
      </c>
      <c r="B9" s="135" t="s">
        <v>8190</v>
      </c>
      <c r="C9" s="133"/>
      <c r="D9" s="131" t="s">
        <v>8129</v>
      </c>
      <c r="E9" s="23"/>
      <c r="F9" s="22" t="s">
        <v>16</v>
      </c>
      <c r="G9" s="22" t="s">
        <v>16</v>
      </c>
      <c r="H9" s="22"/>
      <c r="I9" s="22"/>
      <c r="J9" s="22" t="s">
        <v>16</v>
      </c>
      <c r="K9" s="15"/>
      <c r="L9" s="16"/>
      <c r="M9" s="16"/>
      <c r="N9" s="16"/>
      <c r="O9" s="16"/>
      <c r="P9" s="16"/>
      <c r="Q9" s="16"/>
      <c r="R9" s="109"/>
      <c r="S9" s="218" t="str">
        <f>Table3[[#This Row],[Column12]]</f>
        <v>Auto:</v>
      </c>
      <c r="T9" s="19"/>
      <c r="U9" s="122" t="str">
        <f>IF(Table3[[#This Row],[TagOrderMethod]]="Ratio:","plants per 1 tag",IF(Table3[[#This Row],[TagOrderMethod]]="tags included","",IF(Table3[[#This Row],[TagOrderMethod]]="Qty:","tags",IF(Table3[[#This Row],[TagOrderMethod]]="Auto:",IF(T9&lt;&gt;"","tags","")))))</f>
        <v/>
      </c>
      <c r="V9" s="123">
        <v>50</v>
      </c>
      <c r="W9" s="123" t="str">
        <f>IF(ISNUMBER(SEARCH("tag",Table3[[#This Row],[Notes]])), "Yes", "No")</f>
        <v>No</v>
      </c>
      <c r="X9" s="123" t="str">
        <f>IF(Table3[[#This Row],[Column11]]="yes","tags included","Auto:")</f>
        <v>Auto:</v>
      </c>
      <c r="Y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Row],[TagOrderMethod]]="Auto:",IF(T9&gt;0,T9,IF(COUNTBLANK(K9:R9)=8,"",(IF(Table3[[#This Row],[Column11]]&lt;&gt;"no",Table3[[#This Row],[Size]]*(SUM(Table3[[#This Row],[Date 1]:[Date 8]])),"")))),""))),(Table3[[#This Row],[Bundle]])),"")</f>
        <v/>
      </c>
      <c r="AA9" s="74" t="str">
        <f t="shared" si="0"/>
        <v/>
      </c>
      <c r="AB9" s="111"/>
      <c r="AC9" s="112"/>
      <c r="AD9" s="113"/>
      <c r="AE9" s="114"/>
      <c r="AF9" s="33" t="s">
        <v>16</v>
      </c>
      <c r="AG9" s="33" t="s">
        <v>16</v>
      </c>
      <c r="AH9" s="33"/>
      <c r="AI9" s="33"/>
      <c r="AJ9" s="33" t="s">
        <v>16</v>
      </c>
      <c r="AK9" s="105" t="b">
        <f>IF(AND(Table3[[#This Row],[Column7]]=TRUE,COUNTBLANK(Table3[[#This Row],[Date 1]:[Date 8]])=8),TRUE,FALSE)</f>
        <v>0</v>
      </c>
      <c r="AL9" s="105" t="b">
        <f>COUNTIF(Table3[[#This Row],[26]:[512]],"yes")&gt;0</f>
        <v>0</v>
      </c>
      <c r="AM9" s="116" t="e">
        <f>IF(COUNTBLANK(K9:AB9)&lt;&gt;13,IF(Table3[[#This Row],[Comments]]="Please order in multiples of 20. Minimum order of 100.",IF(COUNTBLANK(Table3[[#This Row],[Date 1]:[Order]])=12,"",1),1),IF(OR(G9="yes",H9="yes",I9="yes",F9="yes",#REF!="yes",J9="yes"),1,""))</f>
        <v>#REF!</v>
      </c>
      <c r="AO9" s="27" t="s">
        <v>7925</v>
      </c>
      <c r="AP9" s="29">
        <f t="shared" ref="AP9:AP19" si="1">AP8+7</f>
        <v>45782</v>
      </c>
    </row>
    <row r="10" spans="1:45" ht="37" thickTop="1" thickBot="1">
      <c r="A10" s="20" t="s">
        <v>784</v>
      </c>
      <c r="B10" s="135" t="s">
        <v>8190</v>
      </c>
      <c r="C10" s="133"/>
      <c r="D10" s="131" t="s">
        <v>8130</v>
      </c>
      <c r="E10" s="23"/>
      <c r="F10" s="22" t="s">
        <v>16</v>
      </c>
      <c r="G10" s="22" t="s">
        <v>16</v>
      </c>
      <c r="H10" s="22"/>
      <c r="I10" s="22"/>
      <c r="J10" s="22" t="s">
        <v>16</v>
      </c>
      <c r="K10" s="15"/>
      <c r="L10" s="16"/>
      <c r="M10" s="16"/>
      <c r="N10" s="16"/>
      <c r="O10" s="16"/>
      <c r="P10" s="16"/>
      <c r="Q10" s="16"/>
      <c r="R10" s="109"/>
      <c r="S10" s="218" t="str">
        <f>Table3[[#This Row],[Column12]]</f>
        <v>Auto:</v>
      </c>
      <c r="T10" s="19"/>
      <c r="U10" s="122" t="str">
        <f>IF(Table3[[#This Row],[TagOrderMethod]]="Ratio:","plants per 1 tag",IF(Table3[[#This Row],[TagOrderMethod]]="tags included","",IF(Table3[[#This Row],[TagOrderMethod]]="Qty:","tags",IF(Table3[[#This Row],[TagOrderMethod]]="Auto:",IF(T10&lt;&gt;"","tags","")))))</f>
        <v/>
      </c>
      <c r="V10" s="123">
        <v>50</v>
      </c>
      <c r="W10" s="123" t="str">
        <f>IF(ISNUMBER(SEARCH("tag",Table3[[#This Row],[Notes]])), "Yes", "No")</f>
        <v>No</v>
      </c>
      <c r="X10" s="123" t="str">
        <f>IF(Table3[[#This Row],[Column11]]="yes","tags included","Auto:")</f>
        <v>Auto:</v>
      </c>
      <c r="Y1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Row],[TagOrderMethod]]="Auto:",IF(T10&gt;0,T10,IF(COUNTBLANK(K10:R10)=8,"",(IF(Table3[[#This Row],[Column11]]&lt;&gt;"no",Table3[[#This Row],[Size]]*(SUM(Table3[[#This Row],[Date 1]:[Date 8]])),"")))),""))),(Table3[[#This Row],[Bundle]])),"")</f>
        <v/>
      </c>
      <c r="AA10" s="74" t="str">
        <f t="shared" si="0"/>
        <v/>
      </c>
      <c r="AB10" s="111"/>
      <c r="AC10" s="112"/>
      <c r="AD10" s="113"/>
      <c r="AE10" s="114"/>
      <c r="AF10" s="33" t="s">
        <v>16</v>
      </c>
      <c r="AG10" s="33" t="s">
        <v>16</v>
      </c>
      <c r="AH10" s="33"/>
      <c r="AI10" s="33"/>
      <c r="AJ10" s="33" t="s">
        <v>16</v>
      </c>
      <c r="AK10" s="105" t="b">
        <f>IF(AND(Table3[[#This Row],[Column7]]=TRUE,COUNTBLANK(Table3[[#This Row],[Date 1]:[Date 8]])=8),TRUE,FALSE)</f>
        <v>0</v>
      </c>
      <c r="AL10" s="105" t="b">
        <f>COUNTIF(Table3[[#This Row],[26]:[512]],"yes")&gt;0</f>
        <v>0</v>
      </c>
      <c r="AM10" s="116" t="e">
        <f>IF(COUNTBLANK(K10:AB10)&lt;&gt;13,IF(Table3[[#This Row],[Comments]]="Please order in multiples of 20. Minimum order of 100.",IF(COUNTBLANK(Table3[[#This Row],[Date 1]:[Order]])=12,"",1),1),IF(OR(G10="yes",H10="yes",I10="yes",F10="yes",#REF!="yes",J10="yes"),1,""))</f>
        <v>#REF!</v>
      </c>
      <c r="AO10" s="27" t="s">
        <v>7926</v>
      </c>
      <c r="AP10" s="29">
        <f t="shared" si="1"/>
        <v>45789</v>
      </c>
    </row>
    <row r="11" spans="1:45" ht="37" thickTop="1" thickBot="1">
      <c r="A11" s="20" t="s">
        <v>784</v>
      </c>
      <c r="B11" s="135" t="s">
        <v>8190</v>
      </c>
      <c r="C11" s="133"/>
      <c r="D11" s="131" t="s">
        <v>8131</v>
      </c>
      <c r="E11" s="23"/>
      <c r="F11" s="22" t="s">
        <v>16</v>
      </c>
      <c r="G11" s="22" t="s">
        <v>16</v>
      </c>
      <c r="H11" s="22"/>
      <c r="I11" s="22"/>
      <c r="J11" s="22" t="s">
        <v>16</v>
      </c>
      <c r="K11" s="15"/>
      <c r="L11" s="16"/>
      <c r="M11" s="16"/>
      <c r="N11" s="16"/>
      <c r="O11" s="16"/>
      <c r="P11" s="16"/>
      <c r="Q11" s="16"/>
      <c r="R11" s="109"/>
      <c r="S11" s="218" t="str">
        <f>Table3[[#This Row],[Column12]]</f>
        <v>Auto:</v>
      </c>
      <c r="T11" s="19"/>
      <c r="U11" s="122" t="str">
        <f>IF(Table3[[#This Row],[TagOrderMethod]]="Ratio:","plants per 1 tag",IF(Table3[[#This Row],[TagOrderMethod]]="tags included","",IF(Table3[[#This Row],[TagOrderMethod]]="Qty:","tags",IF(Table3[[#This Row],[TagOrderMethod]]="Auto:",IF(T11&lt;&gt;"","tags","")))))</f>
        <v/>
      </c>
      <c r="V11" s="123">
        <v>50</v>
      </c>
      <c r="W11" s="123" t="str">
        <f>IF(ISNUMBER(SEARCH("tag",Table3[[#This Row],[Notes]])), "Yes", "No")</f>
        <v>No</v>
      </c>
      <c r="X11" s="123" t="str">
        <f>IF(Table3[[#This Row],[Column11]]="yes","tags included","Auto:")</f>
        <v>Auto:</v>
      </c>
      <c r="Y1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Row],[TagOrderMethod]]="Auto:",IF(T11&gt;0,T11,IF(COUNTBLANK(K11:R11)=8,"",(IF(Table3[[#This Row],[Column11]]&lt;&gt;"no",Table3[[#This Row],[Size]]*(SUM(Table3[[#This Row],[Date 1]:[Date 8]])),"")))),""))),(Table3[[#This Row],[Bundle]])),"")</f>
        <v/>
      </c>
      <c r="AA11" s="74" t="str">
        <f t="shared" si="0"/>
        <v/>
      </c>
      <c r="AB11" s="111"/>
      <c r="AC11" s="112"/>
      <c r="AD11" s="113"/>
      <c r="AE11" s="114"/>
      <c r="AF11" s="33" t="s">
        <v>16</v>
      </c>
      <c r="AG11" s="33" t="s">
        <v>16</v>
      </c>
      <c r="AH11" s="33"/>
      <c r="AI11" s="33"/>
      <c r="AJ11" s="33" t="s">
        <v>16</v>
      </c>
      <c r="AK11" s="105" t="b">
        <f>IF(AND(Table3[[#This Row],[Column7]]=TRUE,COUNTBLANK(Table3[[#This Row],[Date 1]:[Date 8]])=8),TRUE,FALSE)</f>
        <v>0</v>
      </c>
      <c r="AL11" s="105" t="b">
        <f>COUNTIF(Table3[[#This Row],[26]:[512]],"yes")&gt;0</f>
        <v>0</v>
      </c>
      <c r="AM11" s="116" t="e">
        <f>IF(COUNTBLANK(K11:AB11)&lt;&gt;13,IF(Table3[[#This Row],[Comments]]="Please order in multiples of 20. Minimum order of 100.",IF(COUNTBLANK(Table3[[#This Row],[Date 1]:[Order]])=12,"",1),1),IF(OR(G11="yes",H11="yes",I11="yes",F11="yes",#REF!="yes",J11="yes"),1,""))</f>
        <v>#REF!</v>
      </c>
      <c r="AO11" s="27" t="s">
        <v>7927</v>
      </c>
      <c r="AP11" s="29">
        <f t="shared" si="1"/>
        <v>45796</v>
      </c>
    </row>
    <row r="12" spans="1:45" ht="37" thickTop="1" thickBot="1">
      <c r="A12" s="20" t="s">
        <v>784</v>
      </c>
      <c r="B12" s="135" t="s">
        <v>8190</v>
      </c>
      <c r="C12" s="133"/>
      <c r="D12" s="131" t="s">
        <v>8132</v>
      </c>
      <c r="E12" s="23"/>
      <c r="F12" s="22"/>
      <c r="G12" s="22"/>
      <c r="H12" s="22"/>
      <c r="I12" s="22" t="s">
        <v>16</v>
      </c>
      <c r="J12" s="22" t="s">
        <v>16</v>
      </c>
      <c r="K12" s="15"/>
      <c r="L12" s="16"/>
      <c r="M12" s="16"/>
      <c r="N12" s="16"/>
      <c r="O12" s="16"/>
      <c r="P12" s="16"/>
      <c r="Q12" s="16"/>
      <c r="R12" s="109"/>
      <c r="S12" s="218" t="str">
        <f>Table3[[#This Row],[Column12]]</f>
        <v>Auto:</v>
      </c>
      <c r="T12" s="19"/>
      <c r="U12" s="122" t="str">
        <f>IF(Table3[[#This Row],[TagOrderMethod]]="Ratio:","plants per 1 tag",IF(Table3[[#This Row],[TagOrderMethod]]="tags included","",IF(Table3[[#This Row],[TagOrderMethod]]="Qty:","tags",IF(Table3[[#This Row],[TagOrderMethod]]="Auto:",IF(T12&lt;&gt;"","tags","")))))</f>
        <v/>
      </c>
      <c r="V12" s="123">
        <v>50</v>
      </c>
      <c r="W12" s="123" t="str">
        <f>IF(ISNUMBER(SEARCH("tag",Table3[[#This Row],[Notes]])), "Yes", "No")</f>
        <v>No</v>
      </c>
      <c r="X12" s="123" t="str">
        <f>IF(Table3[[#This Row],[Column11]]="yes","tags included","Auto:")</f>
        <v>Auto:</v>
      </c>
      <c r="Y1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Row],[TagOrderMethod]]="Auto:",IF(T12&gt;0,T12,IF(COUNTBLANK(K12:R12)=8,"",(IF(Table3[[#This Row],[Column11]]&lt;&gt;"no",Table3[[#This Row],[Size]]*(SUM(Table3[[#This Row],[Date 1]:[Date 8]])),"")))),""))),(Table3[[#This Row],[Bundle]])),"")</f>
        <v/>
      </c>
      <c r="AA12" s="74" t="str">
        <f t="shared" si="0"/>
        <v/>
      </c>
      <c r="AB12" s="111"/>
      <c r="AC12" s="112"/>
      <c r="AD12" s="113"/>
      <c r="AE12" s="114"/>
      <c r="AF12" s="33"/>
      <c r="AG12" s="33"/>
      <c r="AH12" s="33"/>
      <c r="AI12" s="33" t="s">
        <v>16</v>
      </c>
      <c r="AJ12" s="33" t="s">
        <v>16</v>
      </c>
      <c r="AK12" s="105" t="b">
        <f>IF(AND(Table3[[#This Row],[Column7]]=TRUE,COUNTBLANK(Table3[[#This Row],[Date 1]:[Date 8]])=8),TRUE,FALSE)</f>
        <v>0</v>
      </c>
      <c r="AL12" s="105" t="b">
        <f>COUNTIF(Table3[[#This Row],[26]:[512]],"yes")&gt;0</f>
        <v>0</v>
      </c>
      <c r="AM12" s="116" t="e">
        <f>IF(COUNTBLANK(K12:AB12)&lt;&gt;13,IF(Table3[[#This Row],[Comments]]="Please order in multiples of 20. Minimum order of 100.",IF(COUNTBLANK(Table3[[#This Row],[Date 1]:[Order]])=12,"",1),1),IF(OR(G12="yes",H12="yes",I12="yes",F12="yes",#REF!="yes",J12="yes"),1,""))</f>
        <v>#REF!</v>
      </c>
      <c r="AO12" s="27" t="s">
        <v>7928</v>
      </c>
      <c r="AP12" s="29">
        <f t="shared" si="1"/>
        <v>45803</v>
      </c>
    </row>
    <row r="13" spans="1:45" ht="37" thickTop="1" thickBot="1">
      <c r="A13" s="20" t="s">
        <v>784</v>
      </c>
      <c r="B13" s="135" t="s">
        <v>8190</v>
      </c>
      <c r="C13" s="133"/>
      <c r="D13" s="131" t="s">
        <v>8133</v>
      </c>
      <c r="E13" s="23"/>
      <c r="F13" s="22"/>
      <c r="G13" s="22"/>
      <c r="H13" s="22"/>
      <c r="I13" s="22" t="s">
        <v>16</v>
      </c>
      <c r="J13" s="22" t="s">
        <v>16</v>
      </c>
      <c r="K13" s="15"/>
      <c r="L13" s="16"/>
      <c r="M13" s="16"/>
      <c r="N13" s="16"/>
      <c r="O13" s="16"/>
      <c r="P13" s="16"/>
      <c r="Q13" s="16"/>
      <c r="R13" s="109"/>
      <c r="S13" s="218" t="s">
        <v>7993</v>
      </c>
      <c r="T13" s="19"/>
      <c r="U13" s="122" t="str">
        <f>IF(Table3[[#This Row],[TagOrderMethod]]="Ratio:","plants per 1 tag",IF(Table3[[#This Row],[TagOrderMethod]]="tags included","",IF(Table3[[#This Row],[TagOrderMethod]]="Qty:","tags",IF(Table3[[#This Row],[TagOrderMethod]]="Auto:",IF(T13&lt;&gt;"","tags","")))))</f>
        <v/>
      </c>
      <c r="V13" s="123">
        <v>50</v>
      </c>
      <c r="W13" s="123" t="str">
        <f>IF(ISNUMBER(SEARCH("tag",Table3[[#This Row],[Notes]])), "Yes", "No")</f>
        <v>No</v>
      </c>
      <c r="X13" s="123" t="str">
        <f>IF(Table3[[#This Row],[Column11]]="yes","tags included","Auto:")</f>
        <v>Auto:</v>
      </c>
      <c r="Y1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Row],[TagOrderMethod]]="Auto:",IF(T13&gt;0,T13,IF(COUNTBLANK(K13:R13)=8,"",(IF(Table3[[#This Row],[Column11]]&lt;&gt;"no",Table3[[#This Row],[Size]]*(SUM(Table3[[#This Row],[Date 1]:[Date 8]])),"")))),""))),(Table3[[#This Row],[Bundle]])),"")</f>
        <v/>
      </c>
      <c r="AA13" s="74" t="str">
        <f t="shared" si="0"/>
        <v/>
      </c>
      <c r="AB13" s="111"/>
      <c r="AC13" s="112"/>
      <c r="AD13" s="113"/>
      <c r="AE13" s="114"/>
      <c r="AF13" s="33"/>
      <c r="AG13" s="33"/>
      <c r="AH13" s="33"/>
      <c r="AI13" s="33" t="s">
        <v>16</v>
      </c>
      <c r="AJ13" s="33" t="s">
        <v>16</v>
      </c>
      <c r="AK13" s="105" t="b">
        <f>IF(AND(Table3[[#This Row],[Column7]]=TRUE,COUNTBLANK(Table3[[#This Row],[Date 1]:[Date 8]])=8),TRUE,FALSE)</f>
        <v>0</v>
      </c>
      <c r="AL13" s="105" t="b">
        <f>COUNTIF(Table3[[#This Row],[26]:[512]],"yes")&gt;0</f>
        <v>0</v>
      </c>
      <c r="AM13" s="116" t="e">
        <f>IF(COUNTBLANK(K13:AB13)&lt;&gt;13,IF(Table3[[#This Row],[Comments]]="Please order in multiples of 20. Minimum order of 100.",IF(COUNTBLANK(Table3[[#This Row],[Date 1]:[Order]])=12,"",1),1),IF(OR(G13="yes",H13="yes",I13="yes",F13="yes",#REF!="yes",J13="yes"),1,""))</f>
        <v>#REF!</v>
      </c>
      <c r="AO13" s="27" t="s">
        <v>7929</v>
      </c>
      <c r="AP13" s="29">
        <f t="shared" si="1"/>
        <v>45810</v>
      </c>
    </row>
    <row r="14" spans="1:45" ht="37" thickTop="1" thickBot="1">
      <c r="A14" s="20" t="s">
        <v>784</v>
      </c>
      <c r="B14" s="135" t="s">
        <v>8190</v>
      </c>
      <c r="C14" s="133"/>
      <c r="D14" s="131" t="s">
        <v>8134</v>
      </c>
      <c r="E14" s="23"/>
      <c r="F14" s="22" t="s">
        <v>16</v>
      </c>
      <c r="G14" s="22" t="s">
        <v>16</v>
      </c>
      <c r="H14" s="22"/>
      <c r="I14" s="22"/>
      <c r="J14" s="22" t="s">
        <v>16</v>
      </c>
      <c r="K14" s="15"/>
      <c r="L14" s="16"/>
      <c r="M14" s="16"/>
      <c r="N14" s="16"/>
      <c r="O14" s="16"/>
      <c r="P14" s="16"/>
      <c r="Q14" s="16"/>
      <c r="R14" s="109"/>
      <c r="S14" s="218" t="str">
        <f>Table3[[#This Row],[Column12]]</f>
        <v>Auto:</v>
      </c>
      <c r="T14" s="19"/>
      <c r="U14" s="122" t="str">
        <f>IF(Table3[[#This Row],[TagOrderMethod]]="Ratio:","plants per 1 tag",IF(Table3[[#This Row],[TagOrderMethod]]="tags included","",IF(Table3[[#This Row],[TagOrderMethod]]="Qty:","tags",IF(Table3[[#This Row],[TagOrderMethod]]="Auto:",IF(T14&lt;&gt;"","tags","")))))</f>
        <v/>
      </c>
      <c r="V14" s="123">
        <v>50</v>
      </c>
      <c r="W14" s="123" t="str">
        <f>IF(ISNUMBER(SEARCH("tag",Table3[[#This Row],[Notes]])), "Yes", "No")</f>
        <v>No</v>
      </c>
      <c r="X14" s="123" t="str">
        <f>IF(Table3[[#This Row],[Column11]]="yes","tags included","Auto:")</f>
        <v>Auto:</v>
      </c>
      <c r="Y1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Row],[TagOrderMethod]]="Auto:",IF(T14&gt;0,T14,IF(COUNTBLANK(K14:R14)=8,"",(IF(Table3[[#This Row],[Column11]]&lt;&gt;"no",Table3[[#This Row],[Size]]*(SUM(Table3[[#This Row],[Date 1]:[Date 8]])),"")))),""))),(Table3[[#This Row],[Bundle]])),"")</f>
        <v/>
      </c>
      <c r="AA14" s="74" t="str">
        <f t="shared" si="0"/>
        <v/>
      </c>
      <c r="AB14" s="111"/>
      <c r="AC14" s="112"/>
      <c r="AD14" s="113"/>
      <c r="AE14" s="114"/>
      <c r="AF14" s="33" t="s">
        <v>16</v>
      </c>
      <c r="AG14" s="33" t="s">
        <v>16</v>
      </c>
      <c r="AH14" s="33"/>
      <c r="AI14" s="33"/>
      <c r="AJ14" s="33" t="s">
        <v>16</v>
      </c>
      <c r="AK14" s="105" t="b">
        <f>IF(AND(Table3[[#This Row],[Column7]]=TRUE,COUNTBLANK(Table3[[#This Row],[Date 1]:[Date 8]])=8),TRUE,FALSE)</f>
        <v>0</v>
      </c>
      <c r="AL14" s="105" t="b">
        <f>COUNTIF(Table3[[#This Row],[26]:[512]],"yes")&gt;0</f>
        <v>0</v>
      </c>
      <c r="AM14" s="116" t="e">
        <f>IF(COUNTBLANK(K14:AB14)&lt;&gt;13,IF(Table3[[#This Row],[Comments]]="Please order in multiples of 20. Minimum order of 100.",IF(COUNTBLANK(Table3[[#This Row],[Date 1]:[Order]])=12,"",1),1),IF(OR(G14="yes",H14="yes",I14="yes",F14="yes",#REF!="yes",J14="yes"),1,""))</f>
        <v>#REF!</v>
      </c>
      <c r="AO14" s="27" t="s">
        <v>7930</v>
      </c>
      <c r="AP14" s="29">
        <f t="shared" si="1"/>
        <v>45817</v>
      </c>
    </row>
    <row r="15" spans="1:45" ht="37" thickTop="1" thickBot="1">
      <c r="A15" s="20" t="s">
        <v>784</v>
      </c>
      <c r="B15" s="135" t="s">
        <v>8190</v>
      </c>
      <c r="C15" s="133"/>
      <c r="D15" s="131" t="s">
        <v>8135</v>
      </c>
      <c r="E15" s="23"/>
      <c r="F15" s="22" t="s">
        <v>16</v>
      </c>
      <c r="G15" s="22" t="s">
        <v>16</v>
      </c>
      <c r="H15" s="22"/>
      <c r="I15" s="22"/>
      <c r="J15" s="22" t="s">
        <v>16</v>
      </c>
      <c r="K15" s="15"/>
      <c r="L15" s="16"/>
      <c r="M15" s="16"/>
      <c r="N15" s="16"/>
      <c r="O15" s="16"/>
      <c r="P15" s="16"/>
      <c r="Q15" s="16"/>
      <c r="R15" s="109"/>
      <c r="S15" s="218" t="str">
        <f>Table3[[#This Row],[Column12]]</f>
        <v>Auto:</v>
      </c>
      <c r="T15" s="19"/>
      <c r="U15" s="122" t="str">
        <f>IF(Table3[[#This Row],[TagOrderMethod]]="Ratio:","plants per 1 tag",IF(Table3[[#This Row],[TagOrderMethod]]="tags included","",IF(Table3[[#This Row],[TagOrderMethod]]="Qty:","tags",IF(Table3[[#This Row],[TagOrderMethod]]="Auto:",IF(T15&lt;&gt;"","tags","")))))</f>
        <v/>
      </c>
      <c r="V15" s="123">
        <v>50</v>
      </c>
      <c r="W15" s="123" t="str">
        <f>IF(ISNUMBER(SEARCH("tag",Table3[[#This Row],[Notes]])), "Yes", "No")</f>
        <v>No</v>
      </c>
      <c r="X15" s="123" t="str">
        <f>IF(Table3[[#This Row],[Column11]]="yes","tags included","Auto:")</f>
        <v>Auto:</v>
      </c>
      <c r="Y1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Row],[TagOrderMethod]]="Auto:",IF(T15&gt;0,T15,IF(COUNTBLANK(K15:R15)=8,"",(IF(Table3[[#This Row],[Column11]]&lt;&gt;"no",Table3[[#This Row],[Size]]*(SUM(Table3[[#This Row],[Date 1]:[Date 8]])),"")))),""))),(Table3[[#This Row],[Bundle]])),"")</f>
        <v/>
      </c>
      <c r="AA15" s="74" t="str">
        <f t="shared" si="0"/>
        <v/>
      </c>
      <c r="AB15" s="60"/>
      <c r="AC15" s="31"/>
      <c r="AD15" s="32"/>
      <c r="AE15" s="33"/>
      <c r="AF15" s="33" t="s">
        <v>16</v>
      </c>
      <c r="AG15" s="33" t="s">
        <v>16</v>
      </c>
      <c r="AH15" s="33"/>
      <c r="AI15" s="33"/>
      <c r="AJ15" s="33" t="s">
        <v>16</v>
      </c>
      <c r="AK15" s="105" t="b">
        <f>IF(AND(Table3[[#This Row],[Column7]]=TRUE,COUNTBLANK(Table3[[#This Row],[Date 1]:[Date 8]])=8),TRUE,FALSE)</f>
        <v>0</v>
      </c>
      <c r="AL15" s="105" t="b">
        <f>COUNTIF(Table3[[#This Row],[26]:[512]],"yes")&gt;0</f>
        <v>0</v>
      </c>
      <c r="AM15" s="25" t="e">
        <f>IF(COUNTBLANK(K15:AB15)&lt;&gt;13,IF(Table3[[#This Row],[Comments]]="Please order in multiples of 20. Minimum order of 100.",IF(COUNTBLANK(Table3[[#This Row],[Date 1]:[Order]])=12,"",1),1),IF(OR(G15="yes",H15="yes",I15="yes",F15="yes",#REF!="yes",J15="yes"),1,""))</f>
        <v>#REF!</v>
      </c>
      <c r="AO15" s="27" t="s">
        <v>7931</v>
      </c>
      <c r="AP15" s="29">
        <f t="shared" si="1"/>
        <v>45824</v>
      </c>
    </row>
    <row r="16" spans="1:45" ht="37" thickTop="1" thickBot="1">
      <c r="A16" s="20" t="s">
        <v>784</v>
      </c>
      <c r="B16" s="135" t="s">
        <v>8190</v>
      </c>
      <c r="C16" s="133"/>
      <c r="D16" s="131" t="s">
        <v>8136</v>
      </c>
      <c r="E16" s="23"/>
      <c r="F16" s="22" t="s">
        <v>16</v>
      </c>
      <c r="G16" s="22" t="s">
        <v>16</v>
      </c>
      <c r="H16" s="22"/>
      <c r="I16" s="22"/>
      <c r="J16" s="22" t="s">
        <v>16</v>
      </c>
      <c r="K16" s="15"/>
      <c r="L16" s="16"/>
      <c r="M16" s="16"/>
      <c r="N16" s="16"/>
      <c r="O16" s="16"/>
      <c r="P16" s="16"/>
      <c r="Q16" s="16"/>
      <c r="R16" s="109"/>
      <c r="S16" s="218" t="str">
        <f>Table3[[#This Row],[Column12]]</f>
        <v>Auto:</v>
      </c>
      <c r="T16" s="19"/>
      <c r="U16" s="122" t="str">
        <f>IF(Table3[[#This Row],[TagOrderMethod]]="Ratio:","plants per 1 tag",IF(Table3[[#This Row],[TagOrderMethod]]="tags included","",IF(Table3[[#This Row],[TagOrderMethod]]="Qty:","tags",IF(Table3[[#This Row],[TagOrderMethod]]="Auto:",IF(T16&lt;&gt;"","tags","")))))</f>
        <v/>
      </c>
      <c r="V16" s="123">
        <v>50</v>
      </c>
      <c r="W16" s="123" t="str">
        <f>IF(ISNUMBER(SEARCH("tag",Table3[[#This Row],[Notes]])), "Yes", "No")</f>
        <v>No</v>
      </c>
      <c r="X16" s="123" t="str">
        <f>IF(Table3[[#This Row],[Column11]]="yes","tags included","Auto:")</f>
        <v>Auto:</v>
      </c>
      <c r="Y1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Row],[TagOrderMethod]]="Auto:",IF(T16&gt;0,T16,IF(COUNTBLANK(K16:R16)=8,"",(IF(Table3[[#This Row],[Column11]]&lt;&gt;"no",Table3[[#This Row],[Size]]*(SUM(Table3[[#This Row],[Date 1]:[Date 8]])),"")))),""))),(Table3[[#This Row],[Bundle]])),"")</f>
        <v/>
      </c>
      <c r="AA16" s="74" t="str">
        <f t="shared" si="0"/>
        <v/>
      </c>
      <c r="AB16" s="111"/>
      <c r="AC16" s="112"/>
      <c r="AD16" s="113"/>
      <c r="AE16" s="114"/>
      <c r="AF16" s="33" t="s">
        <v>16</v>
      </c>
      <c r="AG16" s="33" t="s">
        <v>16</v>
      </c>
      <c r="AH16" s="33"/>
      <c r="AI16" s="33"/>
      <c r="AJ16" s="33" t="s">
        <v>16</v>
      </c>
      <c r="AK16" s="105" t="b">
        <f>IF(AND(Table3[[#This Row],[Column7]]=TRUE,COUNTBLANK(Table3[[#This Row],[Date 1]:[Date 8]])=8),TRUE,FALSE)</f>
        <v>0</v>
      </c>
      <c r="AL16" s="105" t="b">
        <f>COUNTIF(Table3[[#This Row],[26]:[512]],"yes")&gt;0</f>
        <v>0</v>
      </c>
      <c r="AM16" s="116" t="e">
        <f>IF(COUNTBLANK(K16:AB16)&lt;&gt;13,IF(Table3[[#This Row],[Comments]]="Please order in multiples of 20. Minimum order of 100.",IF(COUNTBLANK(Table3[[#This Row],[Date 1]:[Order]])=12,"",1),1),IF(OR(G16="yes",H16="yes",I16="yes",F16="yes",#REF!="yes",J16="yes"),1,""))</f>
        <v>#REF!</v>
      </c>
      <c r="AO16" s="27" t="s">
        <v>7932</v>
      </c>
      <c r="AP16" s="29">
        <f t="shared" si="1"/>
        <v>45831</v>
      </c>
    </row>
    <row r="17" spans="1:42" ht="37" thickTop="1" thickBot="1">
      <c r="A17" s="20" t="s">
        <v>784</v>
      </c>
      <c r="B17" s="135" t="s">
        <v>8190</v>
      </c>
      <c r="C17" s="136"/>
      <c r="D17" s="131" t="s">
        <v>8137</v>
      </c>
      <c r="E17" s="23"/>
      <c r="F17" s="138"/>
      <c r="G17" s="22"/>
      <c r="H17" s="22"/>
      <c r="I17" s="22" t="s">
        <v>16</v>
      </c>
      <c r="J17" s="22" t="s">
        <v>16</v>
      </c>
      <c r="K17" s="149"/>
      <c r="L17" s="139"/>
      <c r="M17" s="139"/>
      <c r="N17" s="139"/>
      <c r="O17" s="139"/>
      <c r="P17" s="139"/>
      <c r="Q17" s="139"/>
      <c r="R17" s="109"/>
      <c r="S17" s="218" t="str">
        <f>Table3[[#This Row],[Column12]]</f>
        <v>Auto:</v>
      </c>
      <c r="T17" s="140"/>
      <c r="U17" s="122" t="str">
        <f>IF(Table3[[#This Row],[TagOrderMethod]]="Ratio:","plants per 1 tag",IF(Table3[[#This Row],[TagOrderMethod]]="tags included","",IF(Table3[[#This Row],[TagOrderMethod]]="Qty:","tags",IF(Table3[[#This Row],[TagOrderMethod]]="Auto:",IF(T17&lt;&gt;"","tags","")))))</f>
        <v/>
      </c>
      <c r="V17" s="123">
        <v>50</v>
      </c>
      <c r="W17" s="123" t="str">
        <f>IF(ISNUMBER(SEARCH("tag",Table3[[#This Row],[Notes]])), "Yes", "No")</f>
        <v>No</v>
      </c>
      <c r="X17" s="123" t="str">
        <f>IF(Table3[[#This Row],[Column11]]="yes","tags included","Auto:")</f>
        <v>Auto:</v>
      </c>
      <c r="Y1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Row],[TagOrderMethod]]="Auto:",IF(T17&gt;0,T17,IF(COUNTBLANK(K17:R17)=8,"",(IF(Table3[[#This Row],[Column11]]&lt;&gt;"no",Table3[[#This Row],[Size]]*(SUM(Table3[[#This Row],[Date 1]:[Date 8]])),"")))),""))),(Table3[[#This Row],[Bundle]])),"")</f>
        <v/>
      </c>
      <c r="AA17" s="151" t="str">
        <f t="shared" si="0"/>
        <v/>
      </c>
      <c r="AB17" s="141"/>
      <c r="AC17" s="142"/>
      <c r="AD17" s="143"/>
      <c r="AE17" s="144"/>
      <c r="AF17" s="145"/>
      <c r="AG17" s="128"/>
      <c r="AH17" s="128"/>
      <c r="AI17" s="128" t="s">
        <v>16</v>
      </c>
      <c r="AJ17" s="128" t="s">
        <v>16</v>
      </c>
      <c r="AK17" s="146" t="b">
        <f>IF(AND(Table3[[#This Row],[Column7]]=TRUE,COUNTBLANK(Table3[[#This Row],[Date 1]:[Date 8]])=8),TRUE,FALSE)</f>
        <v>0</v>
      </c>
      <c r="AL17" s="146" t="b">
        <f>COUNTIF(Table3[[#This Row],[26]:[512]],"yes")&gt;0</f>
        <v>0</v>
      </c>
      <c r="AM17" s="153" t="e">
        <f>IF(COUNTBLANK(K17:AB17)&lt;&gt;13,IF(Table3[[#This Row],[Comments]]="Please order in multiples of 20. Minimum order of 100.",IF(COUNTBLANK(Table3[[#This Row],[Date 1]:[Order]])=12,"",1),1),IF(OR(G17="yes",H17="yes",I17="yes",F17="yes",#REF!="yes",J17="yes"),1,""))</f>
        <v>#REF!</v>
      </c>
      <c r="AO17" s="27" t="s">
        <v>7933</v>
      </c>
      <c r="AP17" s="29">
        <f>AP16+7</f>
        <v>45838</v>
      </c>
    </row>
    <row r="18" spans="1:42" ht="37" thickTop="1" thickBot="1">
      <c r="A18" s="20" t="s">
        <v>784</v>
      </c>
      <c r="B18" s="135" t="s">
        <v>8190</v>
      </c>
      <c r="C18" s="136"/>
      <c r="D18" s="131" t="s">
        <v>8022</v>
      </c>
      <c r="E18" s="23"/>
      <c r="F18" s="138"/>
      <c r="G18" s="22"/>
      <c r="H18" s="22"/>
      <c r="I18" s="22" t="s">
        <v>16</v>
      </c>
      <c r="J18" s="22" t="s">
        <v>16</v>
      </c>
      <c r="K18" s="149"/>
      <c r="L18" s="139"/>
      <c r="M18" s="139"/>
      <c r="N18" s="139"/>
      <c r="O18" s="139"/>
      <c r="P18" s="139"/>
      <c r="Q18" s="139"/>
      <c r="R18" s="109"/>
      <c r="S18" s="218" t="str">
        <f>Table3[[#This Row],[Column12]]</f>
        <v>Auto:</v>
      </c>
      <c r="T18" s="140"/>
      <c r="U18" s="122" t="str">
        <f>IF(Table3[[#This Row],[TagOrderMethod]]="Ratio:","plants per 1 tag",IF(Table3[[#This Row],[TagOrderMethod]]="tags included","",IF(Table3[[#This Row],[TagOrderMethod]]="Qty:","tags",IF(Table3[[#This Row],[TagOrderMethod]]="Auto:",IF(T18&lt;&gt;"","tags","")))))</f>
        <v/>
      </c>
      <c r="V18" s="123">
        <v>50</v>
      </c>
      <c r="W18" s="123" t="str">
        <f>IF(ISNUMBER(SEARCH("tag",Table3[[#This Row],[Notes]])), "Yes", "No")</f>
        <v>No</v>
      </c>
      <c r="X18" s="123" t="str">
        <f>IF(Table3[[#This Row],[Column11]]="yes","tags included","Auto:")</f>
        <v>Auto:</v>
      </c>
      <c r="Y1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Row],[TagOrderMethod]]="Auto:",IF(T18&gt;0,T18,IF(COUNTBLANK(K18:R18)=8,"",(IF(Table3[[#This Row],[Column11]]&lt;&gt;"no",Table3[[#This Row],[Size]]*(SUM(Table3[[#This Row],[Date 1]:[Date 8]])),"")))),""))),(Table3[[#This Row],[Bundle]])),"")</f>
        <v/>
      </c>
      <c r="AA18" s="151" t="str">
        <f t="shared" si="0"/>
        <v/>
      </c>
      <c r="AB18" s="141"/>
      <c r="AC18" s="142"/>
      <c r="AD18" s="143"/>
      <c r="AE18" s="144"/>
      <c r="AF18" s="145"/>
      <c r="AG18" s="128"/>
      <c r="AH18" s="128"/>
      <c r="AI18" s="128" t="s">
        <v>16</v>
      </c>
      <c r="AJ18" s="128" t="s">
        <v>16</v>
      </c>
      <c r="AK18" s="146" t="b">
        <f>IF(AND(Table3[[#This Row],[Column7]]=TRUE,COUNTBLANK(Table3[[#This Row],[Date 1]:[Date 8]])=8),TRUE,FALSE)</f>
        <v>0</v>
      </c>
      <c r="AL18" s="146" t="b">
        <f>COUNTIF(Table3[[#This Row],[26]:[512]],"yes")&gt;0</f>
        <v>0</v>
      </c>
      <c r="AM18" s="153" t="e">
        <f>IF(COUNTBLANK(K18:AB18)&lt;&gt;13,IF(Table3[[#This Row],[Comments]]="Please order in multiples of 20. Minimum order of 100.",IF(COUNTBLANK(Table3[[#This Row],[Date 1]:[Order]])=12,"",1),1),IF(OR(G18="yes",H18="yes",I18="yes",F18="yes",#REF!="yes",J18="yes"),1,""))</f>
        <v>#REF!</v>
      </c>
      <c r="AO18" s="27" t="s">
        <v>7934</v>
      </c>
      <c r="AP18" s="29">
        <f t="shared" si="1"/>
        <v>45845</v>
      </c>
    </row>
    <row r="19" spans="1:42" ht="37" thickTop="1" thickBot="1">
      <c r="A19" s="20" t="s">
        <v>784</v>
      </c>
      <c r="B19" s="135" t="s">
        <v>8190</v>
      </c>
      <c r="C19" s="136"/>
      <c r="D19" s="131" t="s">
        <v>8138</v>
      </c>
      <c r="E19" s="23"/>
      <c r="F19" s="138"/>
      <c r="G19" s="22"/>
      <c r="H19" s="22"/>
      <c r="I19" s="22" t="s">
        <v>16</v>
      </c>
      <c r="J19" s="22" t="s">
        <v>16</v>
      </c>
      <c r="K19" s="149"/>
      <c r="L19" s="139"/>
      <c r="M19" s="139"/>
      <c r="N19" s="139"/>
      <c r="O19" s="139"/>
      <c r="P19" s="139"/>
      <c r="Q19" s="139"/>
      <c r="R19" s="109"/>
      <c r="S19" s="218" t="str">
        <f>Table3[[#This Row],[Column12]]</f>
        <v>Auto:</v>
      </c>
      <c r="T19" s="140"/>
      <c r="U19" s="122" t="str">
        <f>IF(Table3[[#This Row],[TagOrderMethod]]="Ratio:","plants per 1 tag",IF(Table3[[#This Row],[TagOrderMethod]]="tags included","",IF(Table3[[#This Row],[TagOrderMethod]]="Qty:","tags",IF(Table3[[#This Row],[TagOrderMethod]]="Auto:",IF(T19&lt;&gt;"","tags","")))))</f>
        <v/>
      </c>
      <c r="V19" s="123">
        <v>50</v>
      </c>
      <c r="W19" s="123" t="str">
        <f>IF(ISNUMBER(SEARCH("tag",Table3[[#This Row],[Notes]])), "Yes", "No")</f>
        <v>No</v>
      </c>
      <c r="X19" s="123" t="str">
        <f>IF(Table3[[#This Row],[Column11]]="yes","tags included","Auto:")</f>
        <v>Auto:</v>
      </c>
      <c r="Y1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Row],[TagOrderMethod]]="Auto:",IF(T19&gt;0,T19,IF(COUNTBLANK(K19:R19)=8,"",(IF(Table3[[#This Row],[Column11]]&lt;&gt;"no",Table3[[#This Row],[Size]]*(SUM(Table3[[#This Row],[Date 1]:[Date 8]])),"")))),""))),(Table3[[#This Row],[Bundle]])),"")</f>
        <v/>
      </c>
      <c r="AA19" s="151" t="str">
        <f t="shared" si="0"/>
        <v/>
      </c>
      <c r="AB19" s="141"/>
      <c r="AC19" s="142"/>
      <c r="AD19" s="143"/>
      <c r="AE19" s="144"/>
      <c r="AF19" s="145"/>
      <c r="AG19" s="128"/>
      <c r="AH19" s="128"/>
      <c r="AI19" s="128" t="s">
        <v>16</v>
      </c>
      <c r="AJ19" s="128" t="s">
        <v>16</v>
      </c>
      <c r="AK19" s="146" t="b">
        <f>IF(AND(Table3[[#This Row],[Column7]]=TRUE,COUNTBLANK(Table3[[#This Row],[Date 1]:[Date 8]])=8),TRUE,FALSE)</f>
        <v>0</v>
      </c>
      <c r="AL19" s="146" t="b">
        <f>COUNTIF(Table3[[#This Row],[26]:[512]],"yes")&gt;0</f>
        <v>0</v>
      </c>
      <c r="AM19" s="153" t="e">
        <f>IF(COUNTBLANK(K19:AB19)&lt;&gt;13,IF(Table3[[#This Row],[Comments]]="Please order in multiples of 20. Minimum order of 100.",IF(COUNTBLANK(Table3[[#This Row],[Date 1]:[Order]])=12,"",1),1),IF(OR(G19="yes",H19="yes",I19="yes",F19="yes",#REF!="yes",J19="yes"),1,""))</f>
        <v>#REF!</v>
      </c>
      <c r="AO19" s="27" t="s">
        <v>7935</v>
      </c>
      <c r="AP19" s="29">
        <f t="shared" si="1"/>
        <v>45852</v>
      </c>
    </row>
    <row r="20" spans="1:42" ht="37" thickTop="1" thickBot="1">
      <c r="A20" s="20" t="s">
        <v>784</v>
      </c>
      <c r="B20" s="135" t="s">
        <v>8190</v>
      </c>
      <c r="C20" s="133"/>
      <c r="D20" s="131" t="s">
        <v>8023</v>
      </c>
      <c r="E20" s="23"/>
      <c r="F20" s="22"/>
      <c r="G20" s="22"/>
      <c r="H20" s="22"/>
      <c r="I20" s="22" t="s">
        <v>16</v>
      </c>
      <c r="J20" s="22" t="s">
        <v>16</v>
      </c>
      <c r="K20" s="15"/>
      <c r="L20" s="16"/>
      <c r="M20" s="16"/>
      <c r="N20" s="16"/>
      <c r="O20" s="16"/>
      <c r="P20" s="16"/>
      <c r="Q20" s="16"/>
      <c r="R20" s="109"/>
      <c r="S20" s="218" t="str">
        <f>Table3[[#This Row],[Column12]]</f>
        <v>Auto:</v>
      </c>
      <c r="T20" s="19"/>
      <c r="U20" s="122" t="str">
        <f>IF(Table3[[#This Row],[TagOrderMethod]]="Ratio:","plants per 1 tag",IF(Table3[[#This Row],[TagOrderMethod]]="tags included","",IF(Table3[[#This Row],[TagOrderMethod]]="Qty:","tags",IF(Table3[[#This Row],[TagOrderMethod]]="Auto:",IF(T20&lt;&gt;"","tags","")))))</f>
        <v/>
      </c>
      <c r="V20" s="123">
        <v>50</v>
      </c>
      <c r="W20" s="123" t="str">
        <f>IF(ISNUMBER(SEARCH("tag",Table3[[#This Row],[Notes]])), "Yes", "No")</f>
        <v>No</v>
      </c>
      <c r="X20" s="123" t="str">
        <f>IF(Table3[[#This Row],[Column11]]="yes","tags included","Auto:")</f>
        <v>Auto:</v>
      </c>
      <c r="Y2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Row],[TagOrderMethod]]="Auto:",IF(T20&gt;0,T20,IF(COUNTBLANK(K20:R20)=8,"",(IF(Table3[[#This Row],[Column11]]&lt;&gt;"no",Table3[[#This Row],[Size]]*(SUM(Table3[[#This Row],[Date 1]:[Date 8]])),"")))),""))),(Table3[[#This Row],[Bundle]])),"")</f>
        <v/>
      </c>
      <c r="AA20" s="74" t="str">
        <f t="shared" si="0"/>
        <v/>
      </c>
      <c r="AB20" s="111"/>
      <c r="AC20" s="112"/>
      <c r="AD20" s="113"/>
      <c r="AE20" s="114"/>
      <c r="AF20" s="33"/>
      <c r="AG20" s="33"/>
      <c r="AH20" s="33"/>
      <c r="AI20" s="33" t="s">
        <v>16</v>
      </c>
      <c r="AJ20" s="33" t="s">
        <v>16</v>
      </c>
      <c r="AK20" s="105" t="b">
        <f>IF(AND(Table3[[#This Row],[Column7]]=TRUE,COUNTBLANK(Table3[[#This Row],[Date 1]:[Date 8]])=8),TRUE,FALSE)</f>
        <v>0</v>
      </c>
      <c r="AL20" s="105" t="b">
        <f>COUNTIF(Table3[[#This Row],[26]:[512]],"yes")&gt;0</f>
        <v>0</v>
      </c>
      <c r="AM20" s="116" t="e">
        <f>IF(COUNTBLANK(K20:AB20)&lt;&gt;13,IF(Table3[[#This Row],[Comments]]="Please order in multiples of 20. Minimum order of 100.",IF(COUNTBLANK(Table3[[#This Row],[Date 1]:[Order]])=12,"",1),1),IF(OR(G20="yes",H20="yes",I20="yes",F20="yes",#REF!="yes",J20="yes"),1,""))</f>
        <v>#REF!</v>
      </c>
      <c r="AO20" s="26" t="s">
        <v>788</v>
      </c>
      <c r="AP20" s="30" t="s">
        <v>787</v>
      </c>
    </row>
    <row r="21" spans="1:42" ht="36" thickBot="1">
      <c r="A21" s="20" t="s">
        <v>784</v>
      </c>
      <c r="B21" s="135" t="s">
        <v>8191</v>
      </c>
      <c r="C21" s="133"/>
      <c r="D21" s="131" t="s">
        <v>8158</v>
      </c>
      <c r="E21" s="23"/>
      <c r="F21" s="22"/>
      <c r="G21" s="22"/>
      <c r="H21" s="22"/>
      <c r="I21" s="22" t="s">
        <v>16</v>
      </c>
      <c r="J21" s="22" t="s">
        <v>16</v>
      </c>
      <c r="K21" s="15"/>
      <c r="L21" s="16"/>
      <c r="M21" s="16"/>
      <c r="N21" s="16"/>
      <c r="O21" s="16"/>
      <c r="P21" s="16"/>
      <c r="Q21" s="16"/>
      <c r="R21" s="109"/>
      <c r="S21" s="218" t="str">
        <f>Table3[[#This Row],[Column12]]</f>
        <v>Auto:</v>
      </c>
      <c r="T21" s="19"/>
      <c r="U21" s="122" t="str">
        <f>IF(Table3[[#This Row],[TagOrderMethod]]="Ratio:","plants per 1 tag",IF(Table3[[#This Row],[TagOrderMethod]]="tags included","",IF(Table3[[#This Row],[TagOrderMethod]]="Qty:","tags",IF(Table3[[#This Row],[TagOrderMethod]]="Auto:",IF(T21&lt;&gt;"","tags","")))))</f>
        <v/>
      </c>
      <c r="V21" s="123">
        <v>50</v>
      </c>
      <c r="W21" s="123" t="str">
        <f>IF(ISNUMBER(SEARCH("tag",Table3[[#This Row],[Notes]])), "Yes", "No")</f>
        <v>No</v>
      </c>
      <c r="X21" s="123" t="str">
        <f>IF(Table3[[#This Row],[Column11]]="yes","tags included","Auto:")</f>
        <v>Auto:</v>
      </c>
      <c r="Y2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Row],[TagOrderMethod]]="Auto:",IF(T21&gt;0,T21,IF(COUNTBLANK(K21:R21)=8,"",(IF(Table3[[#This Row],[Column11]]&lt;&gt;"no",Table3[[#This Row],[Size]]*(SUM(Table3[[#This Row],[Date 1]:[Date 8]])),"")))),""))),(Table3[[#This Row],[Bundle]])),"")</f>
        <v/>
      </c>
      <c r="AA21" s="74" t="str">
        <f t="shared" si="0"/>
        <v/>
      </c>
      <c r="AB21" s="60"/>
      <c r="AC21" s="31"/>
      <c r="AD21" s="32"/>
      <c r="AE21" s="33"/>
      <c r="AF21" s="33"/>
      <c r="AG21" s="33"/>
      <c r="AH21" s="33"/>
      <c r="AI21" s="33" t="s">
        <v>16</v>
      </c>
      <c r="AJ21" s="33" t="s">
        <v>16</v>
      </c>
      <c r="AK21" s="105" t="b">
        <f>IF(AND(Table3[[#This Row],[Column7]]=TRUE,COUNTBLANK(Table3[[#This Row],[Date 1]:[Date 8]])=8),TRUE,FALSE)</f>
        <v>0</v>
      </c>
      <c r="AL21" s="105" t="b">
        <f>COUNTIF(Table3[[#This Row],[26]:[512]],"yes")&gt;0</f>
        <v>0</v>
      </c>
      <c r="AM21" s="25" t="e">
        <f>IF(COUNTBLANK(K21:AB21)&lt;&gt;13,IF(Table3[[#This Row],[Comments]]="Please order in multiples of 20. Minimum order of 100.",IF(COUNTBLANK(Table3[[#This Row],[Date 1]:[Order]])=12,"",1),1),IF(OR(G21="yes",H21="yes",I21="yes",F21="yes",#REF!="yes",J21="yes"),1,""))</f>
        <v>#REF!</v>
      </c>
    </row>
    <row r="22" spans="1:42" ht="36" thickBot="1">
      <c r="A22" s="20" t="s">
        <v>784</v>
      </c>
      <c r="B22" s="135" t="s">
        <v>8191</v>
      </c>
      <c r="C22" s="133"/>
      <c r="D22" s="131" t="s">
        <v>8100</v>
      </c>
      <c r="E22" s="23"/>
      <c r="F22" s="22"/>
      <c r="G22" s="22"/>
      <c r="H22" s="22"/>
      <c r="I22" s="22" t="s">
        <v>16</v>
      </c>
      <c r="J22" s="22" t="s">
        <v>16</v>
      </c>
      <c r="K22" s="15"/>
      <c r="L22" s="16"/>
      <c r="M22" s="16"/>
      <c r="N22" s="16"/>
      <c r="O22" s="16"/>
      <c r="P22" s="16"/>
      <c r="Q22" s="16"/>
      <c r="R22" s="109"/>
      <c r="S22" s="218" t="str">
        <f>Table3[[#This Row],[Column12]]</f>
        <v>Auto:</v>
      </c>
      <c r="T22" s="19"/>
      <c r="U22" s="122" t="str">
        <f>IF(Table3[[#This Row],[TagOrderMethod]]="Ratio:","plants per 1 tag",IF(Table3[[#This Row],[TagOrderMethod]]="tags included","",IF(Table3[[#This Row],[TagOrderMethod]]="Qty:","tags",IF(Table3[[#This Row],[TagOrderMethod]]="Auto:",IF(T22&lt;&gt;"","tags","")))))</f>
        <v/>
      </c>
      <c r="V22" s="123">
        <v>50</v>
      </c>
      <c r="W22" s="123" t="str">
        <f>IF(ISNUMBER(SEARCH("tag",Table3[[#This Row],[Notes]])), "Yes", "No")</f>
        <v>No</v>
      </c>
      <c r="X22" s="123" t="str">
        <f>IF(Table3[[#This Row],[Column11]]="yes","tags included","Auto:")</f>
        <v>Auto:</v>
      </c>
      <c r="Y2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Row],[TagOrderMethod]]="Auto:",IF(T22&gt;0,T22,IF(COUNTBLANK(K22:R22)=8,"",(IF(Table3[[#This Row],[Column11]]&lt;&gt;"no",Table3[[#This Row],[Size]]*(SUM(Table3[[#This Row],[Date 1]:[Date 8]])),"")))),""))),(Table3[[#This Row],[Bundle]])),"")</f>
        <v/>
      </c>
      <c r="AA22" s="74" t="str">
        <f t="shared" si="0"/>
        <v/>
      </c>
      <c r="AB22" s="60"/>
      <c r="AC22" s="31"/>
      <c r="AD22" s="32"/>
      <c r="AE22" s="33"/>
      <c r="AF22" s="33"/>
      <c r="AG22" s="33"/>
      <c r="AH22" s="33"/>
      <c r="AI22" s="33" t="s">
        <v>16</v>
      </c>
      <c r="AJ22" s="33" t="s">
        <v>16</v>
      </c>
      <c r="AK22" s="105" t="b">
        <f>IF(AND(Table3[[#This Row],[Column7]]=TRUE,COUNTBLANK(Table3[[#This Row],[Date 1]:[Date 8]])=8),TRUE,FALSE)</f>
        <v>0</v>
      </c>
      <c r="AL22" s="105" t="b">
        <f>COUNTIF(Table3[[#This Row],[26]:[512]],"yes")&gt;0</f>
        <v>0</v>
      </c>
      <c r="AM22" s="25" t="e">
        <f>IF(COUNTBLANK(K22:AB22)&lt;&gt;13,IF(Table3[[#This Row],[Comments]]="Please order in multiples of 20. Minimum order of 100.",IF(COUNTBLANK(Table3[[#This Row],[Date 1]:[Order]])=12,"",1),1),IF(OR(G22="yes",H22="yes",I22="yes",F22="yes",#REF!="yes",J22="yes"),1,""))</f>
        <v>#REF!</v>
      </c>
    </row>
    <row r="23" spans="1:42" ht="36" thickBot="1">
      <c r="A23" s="20" t="s">
        <v>784</v>
      </c>
      <c r="B23" s="135" t="s">
        <v>8191</v>
      </c>
      <c r="C23" s="133"/>
      <c r="D23" s="131" t="s">
        <v>7883</v>
      </c>
      <c r="E23" s="23"/>
      <c r="F23" s="22"/>
      <c r="G23" s="22"/>
      <c r="H23" s="22"/>
      <c r="I23" s="22" t="s">
        <v>16</v>
      </c>
      <c r="J23" s="22" t="s">
        <v>16</v>
      </c>
      <c r="K23" s="15"/>
      <c r="L23" s="16"/>
      <c r="M23" s="16"/>
      <c r="N23" s="16"/>
      <c r="O23" s="16"/>
      <c r="P23" s="16"/>
      <c r="Q23" s="16"/>
      <c r="R23" s="109"/>
      <c r="S23" s="218" t="str">
        <f>Table3[[#This Row],[Column12]]</f>
        <v>Auto:</v>
      </c>
      <c r="T23" s="19"/>
      <c r="U23" s="122" t="str">
        <f>IF(Table3[[#This Row],[TagOrderMethod]]="Ratio:","plants per 1 tag",IF(Table3[[#This Row],[TagOrderMethod]]="tags included","",IF(Table3[[#This Row],[TagOrderMethod]]="Qty:","tags",IF(Table3[[#This Row],[TagOrderMethod]]="Auto:",IF(T23&lt;&gt;"","tags","")))))</f>
        <v/>
      </c>
      <c r="V23" s="123">
        <v>50</v>
      </c>
      <c r="W23" s="123" t="str">
        <f>IF(ISNUMBER(SEARCH("tag",Table3[[#This Row],[Notes]])), "Yes", "No")</f>
        <v>No</v>
      </c>
      <c r="X23" s="123" t="str">
        <f>IF(Table3[[#This Row],[Column11]]="yes","tags included","Auto:")</f>
        <v>Auto:</v>
      </c>
      <c r="Y2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Row],[TagOrderMethod]]="Auto:",IF(T23&gt;0,T23,IF(COUNTBLANK(K23:R23)=8,"",(IF(Table3[[#This Row],[Column11]]&lt;&gt;"no",Table3[[#This Row],[Size]]*(SUM(Table3[[#This Row],[Date 1]:[Date 8]])),"")))),""))),(Table3[[#This Row],[Bundle]])),"")</f>
        <v/>
      </c>
      <c r="AA23" s="74" t="str">
        <f t="shared" si="0"/>
        <v/>
      </c>
      <c r="AB23" s="60"/>
      <c r="AC23" s="31"/>
      <c r="AD23" s="32"/>
      <c r="AE23" s="33"/>
      <c r="AF23" s="33"/>
      <c r="AG23" s="33"/>
      <c r="AH23" s="33"/>
      <c r="AI23" s="33" t="s">
        <v>16</v>
      </c>
      <c r="AJ23" s="33" t="s">
        <v>16</v>
      </c>
      <c r="AK23" s="105" t="b">
        <f>IF(AND(Table3[[#This Row],[Column7]]=TRUE,COUNTBLANK(Table3[[#This Row],[Date 1]:[Date 8]])=8),TRUE,FALSE)</f>
        <v>0</v>
      </c>
      <c r="AL23" s="105" t="b">
        <f>COUNTIF(Table3[[#This Row],[26]:[512]],"yes")&gt;0</f>
        <v>0</v>
      </c>
      <c r="AM23" s="25" t="e">
        <f>IF(COUNTBLANK(K23:AB23)&lt;&gt;13,IF(Table3[[#This Row],[Comments]]="Please order in multiples of 20. Minimum order of 100.",IF(COUNTBLANK(Table3[[#This Row],[Date 1]:[Order]])=12,"",1),1),IF(OR(G23="yes",H23="yes",I23="yes",F23="yes",#REF!="yes",J23="yes"),1,""))</f>
        <v>#REF!</v>
      </c>
    </row>
    <row r="24" spans="1:42" ht="36" thickBot="1">
      <c r="A24" s="20" t="s">
        <v>784</v>
      </c>
      <c r="B24" s="135" t="s">
        <v>8191</v>
      </c>
      <c r="C24" s="133"/>
      <c r="D24" s="131" t="s">
        <v>8099</v>
      </c>
      <c r="E24" s="23"/>
      <c r="F24" s="22"/>
      <c r="G24" s="22"/>
      <c r="H24" s="22"/>
      <c r="I24" s="22" t="s">
        <v>16</v>
      </c>
      <c r="J24" s="22" t="s">
        <v>16</v>
      </c>
      <c r="K24" s="15"/>
      <c r="L24" s="16"/>
      <c r="M24" s="16"/>
      <c r="N24" s="16"/>
      <c r="O24" s="16"/>
      <c r="P24" s="16"/>
      <c r="Q24" s="16"/>
      <c r="R24" s="109"/>
      <c r="S24" s="218" t="str">
        <f>Table3[[#This Row],[Column12]]</f>
        <v>Auto:</v>
      </c>
      <c r="T24" s="19"/>
      <c r="U24" s="122" t="str">
        <f>IF(Table3[[#This Row],[TagOrderMethod]]="Ratio:","plants per 1 tag",IF(Table3[[#This Row],[TagOrderMethod]]="tags included","",IF(Table3[[#This Row],[TagOrderMethod]]="Qty:","tags",IF(Table3[[#This Row],[TagOrderMethod]]="Auto:",IF(T24&lt;&gt;"","tags","")))))</f>
        <v/>
      </c>
      <c r="V24" s="123">
        <v>50</v>
      </c>
      <c r="W24" s="123" t="str">
        <f>IF(ISNUMBER(SEARCH("tag",Table3[[#This Row],[Notes]])), "Yes", "No")</f>
        <v>No</v>
      </c>
      <c r="X24" s="123" t="str">
        <f>IF(Table3[[#This Row],[Column11]]="yes","tags included","Auto:")</f>
        <v>Auto:</v>
      </c>
      <c r="Y2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Row],[TagOrderMethod]]="Auto:",IF(T24&gt;0,T24,IF(COUNTBLANK(K24:R24)=8,"",(IF(Table3[[#This Row],[Column11]]&lt;&gt;"no",Table3[[#This Row],[Size]]*(SUM(Table3[[#This Row],[Date 1]:[Date 8]])),"")))),""))),(Table3[[#This Row],[Bundle]])),"")</f>
        <v/>
      </c>
      <c r="AA24" s="74" t="str">
        <f t="shared" si="0"/>
        <v/>
      </c>
      <c r="AB24" s="60"/>
      <c r="AC24" s="31"/>
      <c r="AD24" s="32"/>
      <c r="AE24" s="33"/>
      <c r="AF24" s="33"/>
      <c r="AG24" s="33"/>
      <c r="AH24" s="33"/>
      <c r="AI24" s="33" t="s">
        <v>16</v>
      </c>
      <c r="AJ24" s="33" t="s">
        <v>16</v>
      </c>
      <c r="AK24" s="105" t="b">
        <f>IF(AND(Table3[[#This Row],[Column7]]=TRUE,COUNTBLANK(Table3[[#This Row],[Date 1]:[Date 8]])=8),TRUE,FALSE)</f>
        <v>0</v>
      </c>
      <c r="AL24" s="105" t="b">
        <f>COUNTIF(Table3[[#This Row],[26]:[512]],"yes")&gt;0</f>
        <v>0</v>
      </c>
      <c r="AM24" s="25" t="e">
        <f>IF(COUNTBLANK(K24:AB24)&lt;&gt;13,IF(Table3[[#This Row],[Comments]]="Please order in multiples of 20. Minimum order of 100.",IF(COUNTBLANK(Table3[[#This Row],[Date 1]:[Order]])=12,"",1),1),IF(OR(G24="yes",H24="yes",I24="yes",F24="yes",#REF!="yes",J24="yes"),1,""))</f>
        <v>#REF!</v>
      </c>
    </row>
    <row r="25" spans="1:42" ht="36" thickBot="1">
      <c r="A25" s="20" t="s">
        <v>784</v>
      </c>
      <c r="B25" s="135" t="s">
        <v>8191</v>
      </c>
      <c r="C25" s="133"/>
      <c r="D25" s="131" t="s">
        <v>7884</v>
      </c>
      <c r="E25" s="23"/>
      <c r="F25" s="22"/>
      <c r="G25" s="22"/>
      <c r="H25" s="22"/>
      <c r="I25" s="22" t="s">
        <v>16</v>
      </c>
      <c r="J25" s="22" t="s">
        <v>16</v>
      </c>
      <c r="K25" s="15"/>
      <c r="L25" s="16"/>
      <c r="M25" s="16"/>
      <c r="N25" s="16"/>
      <c r="O25" s="16"/>
      <c r="P25" s="16"/>
      <c r="Q25" s="16"/>
      <c r="R25" s="109"/>
      <c r="S25" s="218" t="str">
        <f>Table3[[#This Row],[Column12]]</f>
        <v>Auto:</v>
      </c>
      <c r="T25" s="19"/>
      <c r="U25" s="122" t="str">
        <f>IF(Table3[[#This Row],[TagOrderMethod]]="Ratio:","plants per 1 tag",IF(Table3[[#This Row],[TagOrderMethod]]="tags included","",IF(Table3[[#This Row],[TagOrderMethod]]="Qty:","tags",IF(Table3[[#This Row],[TagOrderMethod]]="Auto:",IF(T25&lt;&gt;"","tags","")))))</f>
        <v/>
      </c>
      <c r="V25" s="123">
        <v>50</v>
      </c>
      <c r="W25" s="123" t="str">
        <f>IF(ISNUMBER(SEARCH("tag",Table3[[#This Row],[Notes]])), "Yes", "No")</f>
        <v>No</v>
      </c>
      <c r="X25" s="123" t="str">
        <f>IF(Table3[[#This Row],[Column11]]="yes","tags included","Auto:")</f>
        <v>Auto:</v>
      </c>
      <c r="Y2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Row],[TagOrderMethod]]="Auto:",IF(T25&gt;0,T25,IF(COUNTBLANK(K25:R25)=8,"",(IF(Table3[[#This Row],[Column11]]&lt;&gt;"no",Table3[[#This Row],[Size]]*(SUM(Table3[[#This Row],[Date 1]:[Date 8]])),"")))),""))),(Table3[[#This Row],[Bundle]])),"")</f>
        <v/>
      </c>
      <c r="AA25" s="74" t="str">
        <f t="shared" si="0"/>
        <v/>
      </c>
      <c r="AB25" s="60"/>
      <c r="AC25" s="31"/>
      <c r="AD25" s="32"/>
      <c r="AE25" s="33"/>
      <c r="AF25" s="33"/>
      <c r="AG25" s="33"/>
      <c r="AH25" s="33"/>
      <c r="AI25" s="33" t="s">
        <v>16</v>
      </c>
      <c r="AJ25" s="33" t="s">
        <v>16</v>
      </c>
      <c r="AK25" s="105" t="b">
        <f>IF(AND(Table3[[#This Row],[Column7]]=TRUE,COUNTBLANK(Table3[[#This Row],[Date 1]:[Date 8]])=8),TRUE,FALSE)</f>
        <v>0</v>
      </c>
      <c r="AL25" s="105" t="b">
        <f>COUNTIF(Table3[[#This Row],[26]:[512]],"yes")&gt;0</f>
        <v>0</v>
      </c>
      <c r="AM25" s="25" t="e">
        <f>IF(COUNTBLANK(K25:AB25)&lt;&gt;13,IF(Table3[[#This Row],[Comments]]="Please order in multiples of 20. Minimum order of 100.",IF(COUNTBLANK(Table3[[#This Row],[Date 1]:[Order]])=12,"",1),1),IF(OR(G25="yes",H25="yes",I25="yes",F25="yes",#REF!="yes",J25="yes"),1,""))</f>
        <v>#REF!</v>
      </c>
    </row>
    <row r="26" spans="1:42" ht="36" thickBot="1">
      <c r="A26" s="20" t="s">
        <v>784</v>
      </c>
      <c r="B26" s="135" t="s">
        <v>8191</v>
      </c>
      <c r="C26" s="133"/>
      <c r="D26" s="131" t="s">
        <v>7885</v>
      </c>
      <c r="E26" s="23"/>
      <c r="F26" s="22"/>
      <c r="G26" s="22"/>
      <c r="H26" s="22"/>
      <c r="I26" s="22" t="s">
        <v>16</v>
      </c>
      <c r="J26" s="22" t="s">
        <v>16</v>
      </c>
      <c r="K26" s="15"/>
      <c r="L26" s="16"/>
      <c r="M26" s="16"/>
      <c r="N26" s="16"/>
      <c r="O26" s="16"/>
      <c r="P26" s="16"/>
      <c r="Q26" s="16"/>
      <c r="R26" s="109"/>
      <c r="S26" s="218" t="str">
        <f>Table3[[#This Row],[Column12]]</f>
        <v>Auto:</v>
      </c>
      <c r="T26" s="19"/>
      <c r="U26" s="122" t="str">
        <f>IF(Table3[[#This Row],[TagOrderMethod]]="Ratio:","plants per 1 tag",IF(Table3[[#This Row],[TagOrderMethod]]="tags included","",IF(Table3[[#This Row],[TagOrderMethod]]="Qty:","tags",IF(Table3[[#This Row],[TagOrderMethod]]="Auto:",IF(T26&lt;&gt;"","tags","")))))</f>
        <v/>
      </c>
      <c r="V26" s="123">
        <v>50</v>
      </c>
      <c r="W26" s="123" t="str">
        <f>IF(ISNUMBER(SEARCH("tag",Table3[[#This Row],[Notes]])), "Yes", "No")</f>
        <v>No</v>
      </c>
      <c r="X26" s="123" t="str">
        <f>IF(Table3[[#This Row],[Column11]]="yes","tags included","Auto:")</f>
        <v>Auto:</v>
      </c>
      <c r="Y2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Row],[TagOrderMethod]]="Auto:",IF(T26&gt;0,T26,IF(COUNTBLANK(K26:R26)=8,"",(IF(Table3[[#This Row],[Column11]]&lt;&gt;"no",Table3[[#This Row],[Size]]*(SUM(Table3[[#This Row],[Date 1]:[Date 8]])),"")))),""))),(Table3[[#This Row],[Bundle]])),"")</f>
        <v/>
      </c>
      <c r="AA26" s="74" t="str">
        <f t="shared" si="0"/>
        <v/>
      </c>
      <c r="AB26" s="60"/>
      <c r="AC26" s="31"/>
      <c r="AD26" s="32"/>
      <c r="AE26" s="33"/>
      <c r="AF26" s="33"/>
      <c r="AG26" s="33"/>
      <c r="AH26" s="33"/>
      <c r="AI26" s="33" t="s">
        <v>16</v>
      </c>
      <c r="AJ26" s="33" t="s">
        <v>16</v>
      </c>
      <c r="AK26" s="105" t="b">
        <f>IF(AND(Table3[[#This Row],[Column7]]=TRUE,COUNTBLANK(Table3[[#This Row],[Date 1]:[Date 8]])=8),TRUE,FALSE)</f>
        <v>0</v>
      </c>
      <c r="AL26" s="105" t="b">
        <f>COUNTIF(Table3[[#This Row],[26]:[512]],"yes")&gt;0</f>
        <v>0</v>
      </c>
      <c r="AM26" s="25" t="e">
        <f>IF(COUNTBLANK(K26:AB26)&lt;&gt;13,IF(Table3[[#This Row],[Comments]]="Please order in multiples of 20. Minimum order of 100.",IF(COUNTBLANK(Table3[[#This Row],[Date 1]:[Order]])=12,"",1),1),IF(OR(G26="yes",H26="yes",I26="yes",F26="yes",#REF!="yes",J26="yes"),1,""))</f>
        <v>#REF!</v>
      </c>
    </row>
    <row r="27" spans="1:42" ht="36" thickBot="1">
      <c r="A27" s="20" t="s">
        <v>784</v>
      </c>
      <c r="B27" s="135" t="s">
        <v>8191</v>
      </c>
      <c r="C27" s="133"/>
      <c r="D27" s="131" t="s">
        <v>7886</v>
      </c>
      <c r="E27" s="23"/>
      <c r="F27" s="22"/>
      <c r="G27" s="22"/>
      <c r="H27" s="22"/>
      <c r="I27" s="22" t="s">
        <v>16</v>
      </c>
      <c r="J27" s="22" t="s">
        <v>16</v>
      </c>
      <c r="K27" s="15"/>
      <c r="L27" s="16"/>
      <c r="M27" s="16"/>
      <c r="N27" s="16"/>
      <c r="O27" s="16"/>
      <c r="P27" s="16"/>
      <c r="Q27" s="16"/>
      <c r="R27" s="109"/>
      <c r="S27" s="218" t="str">
        <f>Table3[[#This Row],[Column12]]</f>
        <v>Auto:</v>
      </c>
      <c r="T27" s="19"/>
      <c r="U27" s="122" t="str">
        <f>IF(Table3[[#This Row],[TagOrderMethod]]="Ratio:","plants per 1 tag",IF(Table3[[#This Row],[TagOrderMethod]]="tags included","",IF(Table3[[#This Row],[TagOrderMethod]]="Qty:","tags",IF(Table3[[#This Row],[TagOrderMethod]]="Auto:",IF(T27&lt;&gt;"","tags","")))))</f>
        <v/>
      </c>
      <c r="V27" s="123">
        <v>50</v>
      </c>
      <c r="W27" s="123" t="str">
        <f>IF(ISNUMBER(SEARCH("tag",Table3[[#This Row],[Notes]])), "Yes", "No")</f>
        <v>No</v>
      </c>
      <c r="X27" s="123" t="str">
        <f>IF(Table3[[#This Row],[Column11]]="yes","tags included","Auto:")</f>
        <v>Auto:</v>
      </c>
      <c r="Y2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Row],[TagOrderMethod]]="Auto:",IF(T27&gt;0,T27,IF(COUNTBLANK(K27:R27)=8,"",(IF(Table3[[#This Row],[Column11]]&lt;&gt;"no",Table3[[#This Row],[Size]]*(SUM(Table3[[#This Row],[Date 1]:[Date 8]])),"")))),""))),(Table3[[#This Row],[Bundle]])),"")</f>
        <v/>
      </c>
      <c r="AA27" s="74" t="str">
        <f t="shared" si="0"/>
        <v/>
      </c>
      <c r="AB27" s="60"/>
      <c r="AC27" s="31"/>
      <c r="AD27" s="32"/>
      <c r="AE27" s="33"/>
      <c r="AF27" s="33"/>
      <c r="AG27" s="33"/>
      <c r="AH27" s="33"/>
      <c r="AI27" s="33" t="s">
        <v>16</v>
      </c>
      <c r="AJ27" s="33" t="s">
        <v>16</v>
      </c>
      <c r="AK27" s="105" t="b">
        <f>IF(AND(Table3[[#This Row],[Column7]]=TRUE,COUNTBLANK(Table3[[#This Row],[Date 1]:[Date 8]])=8),TRUE,FALSE)</f>
        <v>0</v>
      </c>
      <c r="AL27" s="105" t="b">
        <f>COUNTIF(Table3[[#This Row],[26]:[512]],"yes")&gt;0</f>
        <v>0</v>
      </c>
      <c r="AM27" s="25" t="e">
        <f>IF(COUNTBLANK(K27:AB27)&lt;&gt;13,IF(Table3[[#This Row],[Comments]]="Please order in multiples of 20. Minimum order of 100.",IF(COUNTBLANK(Table3[[#This Row],[Date 1]:[Order]])=12,"",1),1),IF(OR(G27="yes",H27="yes",I27="yes",F27="yes",#REF!="yes",J27="yes"),1,""))</f>
        <v>#REF!</v>
      </c>
    </row>
    <row r="28" spans="1:42" ht="36" thickBot="1">
      <c r="A28" s="20" t="s">
        <v>784</v>
      </c>
      <c r="B28" s="135" t="s">
        <v>8191</v>
      </c>
      <c r="C28" s="133"/>
      <c r="D28" s="131" t="s">
        <v>7887</v>
      </c>
      <c r="E28" s="23"/>
      <c r="F28" s="22"/>
      <c r="G28" s="22"/>
      <c r="H28" s="22"/>
      <c r="I28" s="22" t="s">
        <v>16</v>
      </c>
      <c r="J28" s="22" t="s">
        <v>16</v>
      </c>
      <c r="K28" s="15"/>
      <c r="L28" s="16"/>
      <c r="M28" s="16"/>
      <c r="N28" s="16"/>
      <c r="O28" s="16"/>
      <c r="P28" s="16"/>
      <c r="Q28" s="16"/>
      <c r="R28" s="109"/>
      <c r="S28" s="218" t="str">
        <f>Table3[[#This Row],[Column12]]</f>
        <v>Auto:</v>
      </c>
      <c r="T28" s="19"/>
      <c r="U28" s="122" t="str">
        <f>IF(Table3[[#This Row],[TagOrderMethod]]="Ratio:","plants per 1 tag",IF(Table3[[#This Row],[TagOrderMethod]]="tags included","",IF(Table3[[#This Row],[TagOrderMethod]]="Qty:","tags",IF(Table3[[#This Row],[TagOrderMethod]]="Auto:",IF(T28&lt;&gt;"","tags","")))))</f>
        <v/>
      </c>
      <c r="V28" s="123">
        <v>50</v>
      </c>
      <c r="W28" s="123" t="str">
        <f>IF(ISNUMBER(SEARCH("tag",Table3[[#This Row],[Notes]])), "Yes", "No")</f>
        <v>No</v>
      </c>
      <c r="X28" s="123" t="str">
        <f>IF(Table3[[#This Row],[Column11]]="yes","tags included","Auto:")</f>
        <v>Auto:</v>
      </c>
      <c r="Y2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Row],[TagOrderMethod]]="Auto:",IF(T28&gt;0,T28,IF(COUNTBLANK(K28:R28)=8,"",(IF(Table3[[#This Row],[Column11]]&lt;&gt;"no",Table3[[#This Row],[Size]]*(SUM(Table3[[#This Row],[Date 1]:[Date 8]])),"")))),""))),(Table3[[#This Row],[Bundle]])),"")</f>
        <v/>
      </c>
      <c r="AA28" s="74" t="str">
        <f t="shared" si="0"/>
        <v/>
      </c>
      <c r="AB28" s="60"/>
      <c r="AC28" s="31"/>
      <c r="AD28" s="32"/>
      <c r="AE28" s="33"/>
      <c r="AF28" s="33"/>
      <c r="AG28" s="33"/>
      <c r="AH28" s="33"/>
      <c r="AI28" s="33" t="s">
        <v>16</v>
      </c>
      <c r="AJ28" s="33" t="s">
        <v>16</v>
      </c>
      <c r="AK28" s="105" t="b">
        <f>IF(AND(Table3[[#This Row],[Column7]]=TRUE,COUNTBLANK(Table3[[#This Row],[Date 1]:[Date 8]])=8),TRUE,FALSE)</f>
        <v>0</v>
      </c>
      <c r="AL28" s="105" t="b">
        <f>COUNTIF(Table3[[#This Row],[26]:[512]],"yes")&gt;0</f>
        <v>0</v>
      </c>
      <c r="AM28" s="25" t="e">
        <f>IF(COUNTBLANK(K28:AB28)&lt;&gt;13,IF(Table3[[#This Row],[Comments]]="Please order in multiples of 20. Minimum order of 100.",IF(COUNTBLANK(Table3[[#This Row],[Date 1]:[Order]])=12,"",1),1),IF(OR(G28="yes",H28="yes",I28="yes",F28="yes",#REF!="yes",J28="yes"),1,""))</f>
        <v>#REF!</v>
      </c>
    </row>
    <row r="29" spans="1:42" ht="36" thickBot="1">
      <c r="B29" s="135" t="s">
        <v>8191</v>
      </c>
      <c r="C29" s="133"/>
      <c r="D29" s="131" t="s">
        <v>7938</v>
      </c>
      <c r="E29" s="23"/>
      <c r="F29" s="22"/>
      <c r="G29" s="22"/>
      <c r="H29" s="22"/>
      <c r="I29" s="22" t="s">
        <v>16</v>
      </c>
      <c r="J29" s="22" t="s">
        <v>16</v>
      </c>
      <c r="K29" s="108"/>
      <c r="L29" s="16"/>
      <c r="M29" s="16"/>
      <c r="N29" s="16"/>
      <c r="O29" s="16"/>
      <c r="P29" s="16"/>
      <c r="Q29" s="16"/>
      <c r="R29" s="109"/>
      <c r="S29" s="218" t="str">
        <f>Table3[[#This Row],[Column12]]</f>
        <v>Auto:</v>
      </c>
      <c r="T29" s="19"/>
      <c r="U29" s="122" t="str">
        <f>IF(Table3[[#This Row],[TagOrderMethod]]="Ratio:","plants per 1 tag",IF(Table3[[#This Row],[TagOrderMethod]]="tags included","",IF(Table3[[#This Row],[TagOrderMethod]]="Qty:","tags",IF(Table3[[#This Row],[TagOrderMethod]]="Auto:",IF(T29&lt;&gt;"","tags","")))))</f>
        <v/>
      </c>
      <c r="V29" s="123">
        <v>50</v>
      </c>
      <c r="W29" s="123" t="str">
        <f>IF(ISNUMBER(SEARCH("tag",Table3[[#This Row],[Notes]])), "Yes", "No")</f>
        <v>No</v>
      </c>
      <c r="X29" s="123" t="str">
        <f>IF(Table3[[#This Row],[Column11]]="yes","tags included","Auto:")</f>
        <v>Auto:</v>
      </c>
      <c r="Y2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Row],[TagOrderMethod]]="Auto:",IF(T29&gt;0,T29,IF(COUNTBLANK(K29:R29)=8,"",(IF(Table3[[#This Row],[Column11]]&lt;&gt;"no",Table3[[#This Row],[Size]]*(SUM(Table3[[#This Row],[Date 1]:[Date 8]])),"")))),""))),(Table3[[#This Row],[Bundle]])),"")</f>
        <v/>
      </c>
      <c r="AA29" s="74" t="str">
        <f t="shared" si="0"/>
        <v/>
      </c>
      <c r="AB29" s="60"/>
      <c r="AC29" s="31"/>
      <c r="AD29" s="32"/>
      <c r="AE29" s="33"/>
      <c r="AF29" s="33"/>
      <c r="AG29" s="33"/>
      <c r="AH29" s="33"/>
      <c r="AI29" s="33" t="s">
        <v>16</v>
      </c>
      <c r="AJ29" s="33" t="s">
        <v>16</v>
      </c>
      <c r="AK29" s="105" t="b">
        <f>IF(AND(Table3[[#This Row],[Column7]]=TRUE,COUNTBLANK(Table3[[#This Row],[Date 1]:[Date 8]])=8),TRUE,FALSE)</f>
        <v>0</v>
      </c>
      <c r="AL29" s="105" t="b">
        <f>COUNTIF(Table3[[#This Row],[26]:[512]],"yes")&gt;0</f>
        <v>0</v>
      </c>
      <c r="AM29" s="117" t="e">
        <f>IF(COUNTBLANK(K29:AB29)&lt;&gt;13,IF(Table3[[#This Row],[Comments]]="Please order in multiples of 20. Minimum order of 100.",IF(COUNTBLANK(Table3[[#This Row],[Date 1]:[Order]])=12,"",1),1),IF(OR(G29="yes",H29="yes",I29="yes",F29="yes",#REF!="yes",J29="yes"),1,""))</f>
        <v>#REF!</v>
      </c>
    </row>
    <row r="30" spans="1:42" ht="36" thickBot="1">
      <c r="B30" s="135" t="s">
        <v>8191</v>
      </c>
      <c r="C30" s="133"/>
      <c r="D30" s="131" t="s">
        <v>7939</v>
      </c>
      <c r="E30" s="23"/>
      <c r="F30" s="22"/>
      <c r="G30" s="22"/>
      <c r="H30" s="22"/>
      <c r="I30" s="22" t="s">
        <v>16</v>
      </c>
      <c r="J30" s="22" t="s">
        <v>16</v>
      </c>
      <c r="K30" s="108"/>
      <c r="L30" s="16"/>
      <c r="M30" s="16"/>
      <c r="N30" s="16"/>
      <c r="O30" s="16"/>
      <c r="P30" s="16"/>
      <c r="Q30" s="16"/>
      <c r="R30" s="109"/>
      <c r="S30" s="218" t="str">
        <f>Table3[[#This Row],[Column12]]</f>
        <v>Auto:</v>
      </c>
      <c r="T30" s="19"/>
      <c r="U30" s="122" t="str">
        <f>IF(Table3[[#This Row],[TagOrderMethod]]="Ratio:","plants per 1 tag",IF(Table3[[#This Row],[TagOrderMethod]]="tags included","",IF(Table3[[#This Row],[TagOrderMethod]]="Qty:","tags",IF(Table3[[#This Row],[TagOrderMethod]]="Auto:",IF(T30&lt;&gt;"","tags","")))))</f>
        <v/>
      </c>
      <c r="V30" s="123">
        <v>50</v>
      </c>
      <c r="W30" s="123" t="str">
        <f>IF(ISNUMBER(SEARCH("tag",Table3[[#This Row],[Notes]])), "Yes", "No")</f>
        <v>No</v>
      </c>
      <c r="X30" s="123" t="str">
        <f>IF(Table3[[#This Row],[Column11]]="yes","tags included","Auto:")</f>
        <v>Auto:</v>
      </c>
      <c r="Y3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Row],[TagOrderMethod]]="Auto:",IF(T30&gt;0,T30,IF(COUNTBLANK(K30:R30)=8,"",(IF(Table3[[#This Row],[Column11]]&lt;&gt;"no",Table3[[#This Row],[Size]]*(SUM(Table3[[#This Row],[Date 1]:[Date 8]])),"")))),""))),(Table3[[#This Row],[Bundle]])),"")</f>
        <v/>
      </c>
      <c r="AA30" s="74" t="str">
        <f t="shared" si="0"/>
        <v/>
      </c>
      <c r="AB30" s="60"/>
      <c r="AC30" s="31"/>
      <c r="AD30" s="32"/>
      <c r="AE30" s="33"/>
      <c r="AF30" s="33"/>
      <c r="AG30" s="33"/>
      <c r="AH30" s="33"/>
      <c r="AI30" s="33" t="s">
        <v>16</v>
      </c>
      <c r="AJ30" s="33" t="s">
        <v>16</v>
      </c>
      <c r="AK30" s="105" t="b">
        <f>IF(AND(Table3[[#This Row],[Column7]]=TRUE,COUNTBLANK(Table3[[#This Row],[Date 1]:[Date 8]])=8),TRUE,FALSE)</f>
        <v>0</v>
      </c>
      <c r="AL30" s="105" t="b">
        <f>COUNTIF(Table3[[#This Row],[26]:[512]],"yes")&gt;0</f>
        <v>0</v>
      </c>
      <c r="AM30" s="117" t="e">
        <f>IF(COUNTBLANK(K30:AB30)&lt;&gt;13,IF(Table3[[#This Row],[Comments]]="Please order in multiples of 20. Minimum order of 100.",IF(COUNTBLANK(Table3[[#This Row],[Date 1]:[Order]])=12,"",1),1),IF(OR(G30="yes",H30="yes",I30="yes",F30="yes",#REF!="yes",J30="yes"),1,""))</f>
        <v>#REF!</v>
      </c>
    </row>
    <row r="31" spans="1:42" ht="36" thickBot="1">
      <c r="B31" s="135" t="s">
        <v>8191</v>
      </c>
      <c r="C31" s="133"/>
      <c r="D31" s="131" t="s">
        <v>7940</v>
      </c>
      <c r="E31" s="23"/>
      <c r="F31" s="22"/>
      <c r="G31" s="22"/>
      <c r="H31" s="22"/>
      <c r="I31" s="22" t="s">
        <v>16</v>
      </c>
      <c r="J31" s="22" t="s">
        <v>16</v>
      </c>
      <c r="K31" s="108"/>
      <c r="L31" s="16"/>
      <c r="M31" s="16"/>
      <c r="N31" s="16"/>
      <c r="O31" s="16"/>
      <c r="P31" s="16"/>
      <c r="Q31" s="16"/>
      <c r="R31" s="109"/>
      <c r="S31" s="218" t="str">
        <f>Table3[[#This Row],[Column12]]</f>
        <v>Auto:</v>
      </c>
      <c r="T31" s="19"/>
      <c r="U31" s="122" t="str">
        <f>IF(Table3[[#This Row],[TagOrderMethod]]="Ratio:","plants per 1 tag",IF(Table3[[#This Row],[TagOrderMethod]]="tags included","",IF(Table3[[#This Row],[TagOrderMethod]]="Qty:","tags",IF(Table3[[#This Row],[TagOrderMethod]]="Auto:",IF(T31&lt;&gt;"","tags","")))))</f>
        <v/>
      </c>
      <c r="V31" s="123">
        <v>50</v>
      </c>
      <c r="W31" s="123" t="str">
        <f>IF(ISNUMBER(SEARCH("tag",Table3[[#This Row],[Notes]])), "Yes", "No")</f>
        <v>No</v>
      </c>
      <c r="X31" s="123" t="str">
        <f>IF(Table3[[#This Row],[Column11]]="yes","tags included","Auto:")</f>
        <v>Auto:</v>
      </c>
      <c r="Y3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Row],[TagOrderMethod]]="Auto:",IF(T31&gt;0,T31,IF(COUNTBLANK(K31:R31)=8,"",(IF(Table3[[#This Row],[Column11]]&lt;&gt;"no",Table3[[#This Row],[Size]]*(SUM(Table3[[#This Row],[Date 1]:[Date 8]])),"")))),""))),(Table3[[#This Row],[Bundle]])),"")</f>
        <v/>
      </c>
      <c r="AA31" s="74" t="str">
        <f t="shared" si="0"/>
        <v/>
      </c>
      <c r="AB31" s="60"/>
      <c r="AC31" s="31"/>
      <c r="AD31" s="32"/>
      <c r="AE31" s="33"/>
      <c r="AF31" s="33"/>
      <c r="AG31" s="33"/>
      <c r="AH31" s="33"/>
      <c r="AI31" s="33" t="s">
        <v>16</v>
      </c>
      <c r="AJ31" s="33" t="s">
        <v>16</v>
      </c>
      <c r="AK31" s="105" t="b">
        <f>IF(AND(Table3[[#This Row],[Column7]]=TRUE,COUNTBLANK(Table3[[#This Row],[Date 1]:[Date 8]])=8),TRUE,FALSE)</f>
        <v>0</v>
      </c>
      <c r="AL31" s="105" t="b">
        <f>COUNTIF(Table3[[#This Row],[26]:[512]],"yes")&gt;0</f>
        <v>0</v>
      </c>
      <c r="AM31" s="117" t="e">
        <f>IF(COUNTBLANK(K31:AB31)&lt;&gt;13,IF(Table3[[#This Row],[Comments]]="Please order in multiples of 20. Minimum order of 100.",IF(COUNTBLANK(Table3[[#This Row],[Date 1]:[Order]])=12,"",1),1),IF(OR(G31="yes",H31="yes",I31="yes",F31="yes",#REF!="yes",J31="yes"),1,""))</f>
        <v>#REF!</v>
      </c>
    </row>
    <row r="32" spans="1:42" ht="36" thickBot="1">
      <c r="A32" s="20" t="s">
        <v>784</v>
      </c>
      <c r="B32" s="135" t="s">
        <v>8191</v>
      </c>
      <c r="C32" s="133"/>
      <c r="D32" s="131" t="s">
        <v>7941</v>
      </c>
      <c r="E32" s="23"/>
      <c r="F32" s="22"/>
      <c r="G32" s="22"/>
      <c r="H32" s="22"/>
      <c r="I32" s="22" t="s">
        <v>16</v>
      </c>
      <c r="J32" s="22" t="s">
        <v>16</v>
      </c>
      <c r="K32" s="15"/>
      <c r="L32" s="16"/>
      <c r="M32" s="16"/>
      <c r="N32" s="16"/>
      <c r="O32" s="16"/>
      <c r="P32" s="16"/>
      <c r="Q32" s="16"/>
      <c r="R32" s="109"/>
      <c r="S32" s="218" t="str">
        <f>Table3[[#This Row],[Column12]]</f>
        <v>Auto:</v>
      </c>
      <c r="T32" s="19"/>
      <c r="U32" s="122" t="str">
        <f>IF(Table3[[#This Row],[TagOrderMethod]]="Ratio:","plants per 1 tag",IF(Table3[[#This Row],[TagOrderMethod]]="tags included","",IF(Table3[[#This Row],[TagOrderMethod]]="Qty:","tags",IF(Table3[[#This Row],[TagOrderMethod]]="Auto:",IF(T32&lt;&gt;"","tags","")))))</f>
        <v/>
      </c>
      <c r="V32" s="123">
        <v>50</v>
      </c>
      <c r="W32" s="123" t="str">
        <f>IF(ISNUMBER(SEARCH("tag",Table3[[#This Row],[Notes]])), "Yes", "No")</f>
        <v>No</v>
      </c>
      <c r="X32" s="123" t="str">
        <f>IF(Table3[[#This Row],[Column11]]="yes","tags included","Auto:")</f>
        <v>Auto:</v>
      </c>
      <c r="Y3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Row],[TagOrderMethod]]="Auto:",IF(T32&gt;0,T32,IF(COUNTBLANK(K32:R32)=8,"",(IF(Table3[[#This Row],[Column11]]&lt;&gt;"no",Table3[[#This Row],[Size]]*(SUM(Table3[[#This Row],[Date 1]:[Date 8]])),"")))),""))),(Table3[[#This Row],[Bundle]])),"")</f>
        <v/>
      </c>
      <c r="AA32" s="74" t="str">
        <f t="shared" si="0"/>
        <v/>
      </c>
      <c r="AB32" s="60"/>
      <c r="AC32" s="31"/>
      <c r="AD32" s="32"/>
      <c r="AE32" s="33"/>
      <c r="AF32" s="33"/>
      <c r="AG32" s="33"/>
      <c r="AH32" s="33"/>
      <c r="AI32" s="33" t="s">
        <v>16</v>
      </c>
      <c r="AJ32" s="33" t="s">
        <v>16</v>
      </c>
      <c r="AK32" s="105" t="b">
        <f>IF(AND(Table3[[#This Row],[Column7]]=TRUE,COUNTBLANK(Table3[[#This Row],[Date 1]:[Date 8]])=8),TRUE,FALSE)</f>
        <v>0</v>
      </c>
      <c r="AL32" s="105" t="b">
        <f>COUNTIF(Table3[[#This Row],[26]:[512]],"yes")&gt;0</f>
        <v>0</v>
      </c>
      <c r="AM32" s="25" t="e">
        <f>IF(COUNTBLANK(K32:AB32)&lt;&gt;13,IF(Table3[[#This Row],[Comments]]="Please order in multiples of 20. Minimum order of 100.",IF(COUNTBLANK(Table3[[#This Row],[Date 1]:[Order]])=12,"",1),1),IF(OR(G32="yes",H32="yes",I32="yes",F32="yes",#REF!="yes",J32="yes"),1,""))</f>
        <v>#REF!</v>
      </c>
    </row>
    <row r="33" spans="1:39" ht="36" thickBot="1">
      <c r="A33" s="20" t="s">
        <v>784</v>
      </c>
      <c r="B33" s="135" t="s">
        <v>8191</v>
      </c>
      <c r="C33" s="133"/>
      <c r="D33" s="131" t="s">
        <v>7888</v>
      </c>
      <c r="E33" s="23"/>
      <c r="F33" s="22"/>
      <c r="G33" s="22"/>
      <c r="H33" s="22"/>
      <c r="I33" s="22" t="s">
        <v>16</v>
      </c>
      <c r="J33" s="22" t="s">
        <v>16</v>
      </c>
      <c r="K33" s="15"/>
      <c r="L33" s="16"/>
      <c r="M33" s="16"/>
      <c r="N33" s="16"/>
      <c r="O33" s="16"/>
      <c r="P33" s="16"/>
      <c r="Q33" s="16"/>
      <c r="R33" s="109"/>
      <c r="S33" s="218" t="str">
        <f>Table3[[#This Row],[Column12]]</f>
        <v>Auto:</v>
      </c>
      <c r="T33" s="19"/>
      <c r="U33" s="122" t="str">
        <f>IF(Table3[[#This Row],[TagOrderMethod]]="Ratio:","plants per 1 tag",IF(Table3[[#This Row],[TagOrderMethod]]="tags included","",IF(Table3[[#This Row],[TagOrderMethod]]="Qty:","tags",IF(Table3[[#This Row],[TagOrderMethod]]="Auto:",IF(T33&lt;&gt;"","tags","")))))</f>
        <v/>
      </c>
      <c r="V33" s="123">
        <v>50</v>
      </c>
      <c r="W33" s="123" t="str">
        <f>IF(ISNUMBER(SEARCH("tag",Table3[[#This Row],[Notes]])), "Yes", "No")</f>
        <v>No</v>
      </c>
      <c r="X33" s="123" t="str">
        <f>IF(Table3[[#This Row],[Column11]]="yes","tags included","Auto:")</f>
        <v>Auto:</v>
      </c>
      <c r="Y3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Row],[TagOrderMethod]]="Auto:",IF(T33&gt;0,T33,IF(COUNTBLANK(K33:R33)=8,"",(IF(Table3[[#This Row],[Column11]]&lt;&gt;"no",Table3[[#This Row],[Size]]*(SUM(Table3[[#This Row],[Date 1]:[Date 8]])),"")))),""))),(Table3[[#This Row],[Bundle]])),"")</f>
        <v/>
      </c>
      <c r="AA33" s="74" t="str">
        <f t="shared" si="0"/>
        <v/>
      </c>
      <c r="AB33" s="60"/>
      <c r="AC33" s="31"/>
      <c r="AD33" s="32"/>
      <c r="AE33" s="33"/>
      <c r="AF33" s="33"/>
      <c r="AG33" s="33"/>
      <c r="AH33" s="33"/>
      <c r="AI33" s="33" t="s">
        <v>16</v>
      </c>
      <c r="AJ33" s="33" t="s">
        <v>16</v>
      </c>
      <c r="AK33" s="105" t="b">
        <f>IF(AND(Table3[[#This Row],[Column7]]=TRUE,COUNTBLANK(Table3[[#This Row],[Date 1]:[Date 8]])=8),TRUE,FALSE)</f>
        <v>0</v>
      </c>
      <c r="AL33" s="105" t="b">
        <f>COUNTIF(Table3[[#This Row],[26]:[512]],"yes")&gt;0</f>
        <v>0</v>
      </c>
      <c r="AM33" s="25" t="e">
        <f>IF(COUNTBLANK(K33:AB33)&lt;&gt;13,IF(Table3[[#This Row],[Comments]]="Please order in multiples of 20. Minimum order of 100.",IF(COUNTBLANK(Table3[[#This Row],[Date 1]:[Order]])=12,"",1),1),IF(OR(G33="yes",H33="yes",I33="yes",F33="yes",#REF!="yes",J33="yes"),1,""))</f>
        <v>#REF!</v>
      </c>
    </row>
    <row r="34" spans="1:39" ht="36" thickBot="1">
      <c r="A34" s="20" t="s">
        <v>784</v>
      </c>
      <c r="B34" s="135" t="s">
        <v>8191</v>
      </c>
      <c r="C34" s="133"/>
      <c r="D34" s="131" t="s">
        <v>7889</v>
      </c>
      <c r="E34" s="23"/>
      <c r="F34" s="22"/>
      <c r="G34" s="22"/>
      <c r="H34" s="22"/>
      <c r="I34" s="22" t="s">
        <v>16</v>
      </c>
      <c r="J34" s="22" t="s">
        <v>16</v>
      </c>
      <c r="K34" s="15"/>
      <c r="L34" s="16"/>
      <c r="M34" s="16"/>
      <c r="N34" s="16"/>
      <c r="O34" s="16"/>
      <c r="P34" s="16"/>
      <c r="Q34" s="16"/>
      <c r="R34" s="109"/>
      <c r="S34" s="218" t="str">
        <f>Table3[[#This Row],[Column12]]</f>
        <v>Auto:</v>
      </c>
      <c r="T34" s="19"/>
      <c r="U34" s="122" t="str">
        <f>IF(Table3[[#This Row],[TagOrderMethod]]="Ratio:","plants per 1 tag",IF(Table3[[#This Row],[TagOrderMethod]]="tags included","",IF(Table3[[#This Row],[TagOrderMethod]]="Qty:","tags",IF(Table3[[#This Row],[TagOrderMethod]]="Auto:",IF(T34&lt;&gt;"","tags","")))))</f>
        <v/>
      </c>
      <c r="V34" s="123">
        <v>50</v>
      </c>
      <c r="W34" s="123" t="str">
        <f>IF(ISNUMBER(SEARCH("tag",Table3[[#This Row],[Notes]])), "Yes", "No")</f>
        <v>No</v>
      </c>
      <c r="X34" s="123" t="str">
        <f>IF(Table3[[#This Row],[Column11]]="yes","tags included","Auto:")</f>
        <v>Auto:</v>
      </c>
      <c r="Y3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Row],[TagOrderMethod]]="Auto:",IF(T34&gt;0,T34,IF(COUNTBLANK(K34:R34)=8,"",(IF(Table3[[#This Row],[Column11]]&lt;&gt;"no",Table3[[#This Row],[Size]]*(SUM(Table3[[#This Row],[Date 1]:[Date 8]])),"")))),""))),(Table3[[#This Row],[Bundle]])),"")</f>
        <v/>
      </c>
      <c r="AA34" s="74" t="str">
        <f t="shared" si="0"/>
        <v/>
      </c>
      <c r="AB34" s="111"/>
      <c r="AC34" s="112"/>
      <c r="AD34" s="113"/>
      <c r="AE34" s="114"/>
      <c r="AF34" s="33"/>
      <c r="AG34" s="33"/>
      <c r="AH34" s="33"/>
      <c r="AI34" s="33" t="s">
        <v>16</v>
      </c>
      <c r="AJ34" s="33" t="s">
        <v>16</v>
      </c>
      <c r="AK34" s="105" t="b">
        <f>IF(AND(Table3[[#This Row],[Column7]]=TRUE,COUNTBLANK(Table3[[#This Row],[Date 1]:[Date 8]])=8),TRUE,FALSE)</f>
        <v>0</v>
      </c>
      <c r="AL34" s="105" t="b">
        <f>COUNTIF(Table3[[#This Row],[26]:[512]],"yes")&gt;0</f>
        <v>0</v>
      </c>
      <c r="AM34" s="116" t="e">
        <f>IF(COUNTBLANK(K34:AB34)&lt;&gt;13,IF(Table3[[#This Row],[Comments]]="Please order in multiples of 20. Minimum order of 100.",IF(COUNTBLANK(Table3[[#This Row],[Date 1]:[Order]])=12,"",1),1),IF(OR(G34="yes",H34="yes",I34="yes",F34="yes",#REF!="yes",J34="yes"),1,""))</f>
        <v>#REF!</v>
      </c>
    </row>
    <row r="35" spans="1:39" ht="36" thickBot="1">
      <c r="A35" s="20" t="s">
        <v>784</v>
      </c>
      <c r="B35" s="135" t="s">
        <v>8191</v>
      </c>
      <c r="C35" s="133"/>
      <c r="D35" s="131" t="s">
        <v>8017</v>
      </c>
      <c r="E35" s="23"/>
      <c r="F35" s="22"/>
      <c r="G35" s="22"/>
      <c r="H35" s="22"/>
      <c r="I35" s="22" t="s">
        <v>16</v>
      </c>
      <c r="J35" s="22" t="s">
        <v>16</v>
      </c>
      <c r="K35" s="15"/>
      <c r="L35" s="16"/>
      <c r="M35" s="16"/>
      <c r="N35" s="16"/>
      <c r="O35" s="16"/>
      <c r="P35" s="16"/>
      <c r="Q35" s="16"/>
      <c r="R35" s="109"/>
      <c r="S35" s="218" t="str">
        <f>Table3[[#This Row],[Column12]]</f>
        <v>Auto:</v>
      </c>
      <c r="T35" s="19"/>
      <c r="U35" s="122" t="str">
        <f>IF(Table3[[#This Row],[TagOrderMethod]]="Ratio:","plants per 1 tag",IF(Table3[[#This Row],[TagOrderMethod]]="tags included","",IF(Table3[[#This Row],[TagOrderMethod]]="Qty:","tags",IF(Table3[[#This Row],[TagOrderMethod]]="Auto:",IF(T35&lt;&gt;"","tags","")))))</f>
        <v/>
      </c>
      <c r="V35" s="123">
        <v>50</v>
      </c>
      <c r="W35" s="123" t="str">
        <f>IF(ISNUMBER(SEARCH("tag",Table3[[#This Row],[Notes]])), "Yes", "No")</f>
        <v>No</v>
      </c>
      <c r="X35" s="123" t="str">
        <f>IF(Table3[[#This Row],[Column11]]="yes","tags included","Auto:")</f>
        <v>Auto:</v>
      </c>
      <c r="Y3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Row],[TagOrderMethod]]="Auto:",IF(T35&gt;0,T35,IF(COUNTBLANK(K35:R35)=8,"",(IF(Table3[[#This Row],[Column11]]&lt;&gt;"no",Table3[[#This Row],[Size]]*(SUM(Table3[[#This Row],[Date 1]:[Date 8]])),"")))),""))),(Table3[[#This Row],[Bundle]])),"")</f>
        <v/>
      </c>
      <c r="AA35" s="74" t="str">
        <f t="shared" si="0"/>
        <v/>
      </c>
      <c r="AB35" s="60"/>
      <c r="AC35" s="31"/>
      <c r="AD35" s="32"/>
      <c r="AE35" s="33"/>
      <c r="AF35" s="33"/>
      <c r="AG35" s="33"/>
      <c r="AH35" s="33"/>
      <c r="AI35" s="33" t="s">
        <v>16</v>
      </c>
      <c r="AJ35" s="33" t="s">
        <v>16</v>
      </c>
      <c r="AK35" s="105" t="b">
        <f>IF(AND(Table3[[#This Row],[Column7]]=TRUE,COUNTBLANK(Table3[[#This Row],[Date 1]:[Date 8]])=8),TRUE,FALSE)</f>
        <v>0</v>
      </c>
      <c r="AL35" s="105" t="b">
        <f>COUNTIF(Table3[[#This Row],[26]:[512]],"yes")&gt;0</f>
        <v>0</v>
      </c>
      <c r="AM35" s="25" t="e">
        <f>IF(COUNTBLANK(K35:AB35)&lt;&gt;13,IF(Table3[[#This Row],[Comments]]="Please order in multiples of 20. Minimum order of 100.",IF(COUNTBLANK(Table3[[#This Row],[Date 1]:[Order]])=12,"",1),1),IF(OR(G35="yes",H35="yes",I35="yes",F35="yes",#REF!="yes",J35="yes"),1,""))</f>
        <v>#REF!</v>
      </c>
    </row>
    <row r="36" spans="1:39" ht="36" thickBot="1">
      <c r="A36" s="20" t="s">
        <v>784</v>
      </c>
      <c r="B36" s="135" t="s">
        <v>8191</v>
      </c>
      <c r="C36" s="133"/>
      <c r="D36" s="131" t="s">
        <v>8018</v>
      </c>
      <c r="E36" s="23"/>
      <c r="F36" s="22"/>
      <c r="G36" s="22"/>
      <c r="H36" s="22"/>
      <c r="I36" s="22" t="s">
        <v>16</v>
      </c>
      <c r="J36" s="22" t="s">
        <v>16</v>
      </c>
      <c r="K36" s="15"/>
      <c r="L36" s="16"/>
      <c r="M36" s="16"/>
      <c r="N36" s="16"/>
      <c r="O36" s="16"/>
      <c r="P36" s="16"/>
      <c r="Q36" s="16"/>
      <c r="R36" s="109"/>
      <c r="S36" s="218" t="str">
        <f>Table3[[#This Row],[Column12]]</f>
        <v>Auto:</v>
      </c>
      <c r="T36" s="19"/>
      <c r="U36" s="122" t="str">
        <f>IF(Table3[[#This Row],[TagOrderMethod]]="Ratio:","plants per 1 tag",IF(Table3[[#This Row],[TagOrderMethod]]="tags included","",IF(Table3[[#This Row],[TagOrderMethod]]="Qty:","tags",IF(Table3[[#This Row],[TagOrderMethod]]="Auto:",IF(T36&lt;&gt;"","tags","")))))</f>
        <v/>
      </c>
      <c r="V36" s="123">
        <v>50</v>
      </c>
      <c r="W36" s="123" t="str">
        <f>IF(ISNUMBER(SEARCH("tag",Table3[[#This Row],[Notes]])), "Yes", "No")</f>
        <v>No</v>
      </c>
      <c r="X36" s="123" t="str">
        <f>IF(Table3[[#This Row],[Column11]]="yes","tags included","Auto:")</f>
        <v>Auto:</v>
      </c>
      <c r="Y3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Row],[TagOrderMethod]]="Auto:",IF(T36&gt;0,T36,IF(COUNTBLANK(K36:R36)=8,"",(IF(Table3[[#This Row],[Column11]]&lt;&gt;"no",Table3[[#This Row],[Size]]*(SUM(Table3[[#This Row],[Date 1]:[Date 8]])),"")))),""))),(Table3[[#This Row],[Bundle]])),"")</f>
        <v/>
      </c>
      <c r="AA36" s="74" t="str">
        <f t="shared" si="0"/>
        <v/>
      </c>
      <c r="AB36" s="60"/>
      <c r="AC36" s="31"/>
      <c r="AD36" s="32"/>
      <c r="AE36" s="33"/>
      <c r="AF36" s="33"/>
      <c r="AG36" s="33"/>
      <c r="AH36" s="33"/>
      <c r="AI36" s="33" t="s">
        <v>16</v>
      </c>
      <c r="AJ36" s="33" t="s">
        <v>16</v>
      </c>
      <c r="AK36" s="105" t="b">
        <f>IF(AND(Table3[[#This Row],[Column7]]=TRUE,COUNTBLANK(Table3[[#This Row],[Date 1]:[Date 8]])=8),TRUE,FALSE)</f>
        <v>0</v>
      </c>
      <c r="AL36" s="105" t="b">
        <f>COUNTIF(Table3[[#This Row],[26]:[512]],"yes")&gt;0</f>
        <v>0</v>
      </c>
      <c r="AM36" s="25" t="e">
        <f>IF(COUNTBLANK(K36:AB36)&lt;&gt;13,IF(Table3[[#This Row],[Comments]]="Please order in multiples of 20. Minimum order of 100.",IF(COUNTBLANK(Table3[[#This Row],[Date 1]:[Order]])=12,"",1),1),IF(OR(G36="yes",H36="yes",I36="yes",F36="yes",#REF!="yes",J36="yes"),1,""))</f>
        <v>#REF!</v>
      </c>
    </row>
    <row r="37" spans="1:39" ht="36" thickBot="1">
      <c r="A37" s="20" t="s">
        <v>784</v>
      </c>
      <c r="B37" s="135" t="s">
        <v>8191</v>
      </c>
      <c r="C37" s="133"/>
      <c r="D37" s="131" t="s">
        <v>8019</v>
      </c>
      <c r="E37" s="23"/>
      <c r="F37" s="22"/>
      <c r="G37" s="22"/>
      <c r="H37" s="22"/>
      <c r="I37" s="22" t="s">
        <v>16</v>
      </c>
      <c r="J37" s="22" t="s">
        <v>16</v>
      </c>
      <c r="K37" s="15"/>
      <c r="L37" s="16"/>
      <c r="M37" s="16"/>
      <c r="N37" s="16"/>
      <c r="O37" s="16"/>
      <c r="P37" s="16"/>
      <c r="Q37" s="16"/>
      <c r="R37" s="109"/>
      <c r="S37" s="218" t="str">
        <f>Table3[[#This Row],[Column12]]</f>
        <v>Auto:</v>
      </c>
      <c r="T37" s="19"/>
      <c r="U37" s="122" t="str">
        <f>IF(Table3[[#This Row],[TagOrderMethod]]="Ratio:","plants per 1 tag",IF(Table3[[#This Row],[TagOrderMethod]]="tags included","",IF(Table3[[#This Row],[TagOrderMethod]]="Qty:","tags",IF(Table3[[#This Row],[TagOrderMethod]]="Auto:",IF(T37&lt;&gt;"","tags","")))))</f>
        <v/>
      </c>
      <c r="V37" s="123">
        <v>50</v>
      </c>
      <c r="W37" s="123" t="str">
        <f>IF(ISNUMBER(SEARCH("tag",Table3[[#This Row],[Notes]])), "Yes", "No")</f>
        <v>No</v>
      </c>
      <c r="X37" s="123" t="str">
        <f>IF(Table3[[#This Row],[Column11]]="yes","tags included","Auto:")</f>
        <v>Auto:</v>
      </c>
      <c r="Y3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Row],[TagOrderMethod]]="Auto:",IF(T37&gt;0,T37,IF(COUNTBLANK(K37:R37)=8,"",(IF(Table3[[#This Row],[Column11]]&lt;&gt;"no",Table3[[#This Row],[Size]]*(SUM(Table3[[#This Row],[Date 1]:[Date 8]])),"")))),""))),(Table3[[#This Row],[Bundle]])),"")</f>
        <v/>
      </c>
      <c r="AA37" s="74" t="str">
        <f t="shared" si="0"/>
        <v/>
      </c>
      <c r="AB37" s="60"/>
      <c r="AC37" s="31"/>
      <c r="AD37" s="32"/>
      <c r="AE37" s="33"/>
      <c r="AF37" s="33"/>
      <c r="AG37" s="33"/>
      <c r="AH37" s="33"/>
      <c r="AI37" s="33" t="s">
        <v>16</v>
      </c>
      <c r="AJ37" s="33" t="s">
        <v>16</v>
      </c>
      <c r="AK37" s="105" t="b">
        <f>IF(AND(Table3[[#This Row],[Column7]]=TRUE,COUNTBLANK(Table3[[#This Row],[Date 1]:[Date 8]])=8),TRUE,FALSE)</f>
        <v>0</v>
      </c>
      <c r="AL37" s="105" t="b">
        <f>COUNTIF(Table3[[#This Row],[26]:[512]],"yes")&gt;0</f>
        <v>0</v>
      </c>
      <c r="AM37" s="25" t="e">
        <f>IF(COUNTBLANK(K37:AB37)&lt;&gt;13,IF(Table3[[#This Row],[Comments]]="Please order in multiples of 20. Minimum order of 100.",IF(COUNTBLANK(Table3[[#This Row],[Date 1]:[Order]])=12,"",1),1),IF(OR(G37="yes",H37="yes",I37="yes",F37="yes",#REF!="yes",J37="yes"),1,""))</f>
        <v>#REF!</v>
      </c>
    </row>
    <row r="38" spans="1:39" ht="36" thickBot="1">
      <c r="A38" s="20" t="s">
        <v>784</v>
      </c>
      <c r="B38" s="135" t="s">
        <v>8191</v>
      </c>
      <c r="C38" s="133"/>
      <c r="D38" s="131" t="s">
        <v>7890</v>
      </c>
      <c r="E38" s="23"/>
      <c r="F38" s="22"/>
      <c r="G38" s="22"/>
      <c r="H38" s="22"/>
      <c r="I38" s="22" t="s">
        <v>16</v>
      </c>
      <c r="J38" s="22" t="s">
        <v>16</v>
      </c>
      <c r="K38" s="15"/>
      <c r="L38" s="16"/>
      <c r="M38" s="16"/>
      <c r="N38" s="16"/>
      <c r="O38" s="16"/>
      <c r="P38" s="16"/>
      <c r="Q38" s="16"/>
      <c r="R38" s="109"/>
      <c r="S38" s="218" t="str">
        <f>Table3[[#This Row],[Column12]]</f>
        <v>Auto:</v>
      </c>
      <c r="T38" s="19"/>
      <c r="U38" s="122" t="str">
        <f>IF(Table3[[#This Row],[TagOrderMethod]]="Ratio:","plants per 1 tag",IF(Table3[[#This Row],[TagOrderMethod]]="tags included","",IF(Table3[[#This Row],[TagOrderMethod]]="Qty:","tags",IF(Table3[[#This Row],[TagOrderMethod]]="Auto:",IF(T38&lt;&gt;"","tags","")))))</f>
        <v/>
      </c>
      <c r="V38" s="123">
        <v>50</v>
      </c>
      <c r="W38" s="123" t="str">
        <f>IF(ISNUMBER(SEARCH("tag",Table3[[#This Row],[Notes]])), "Yes", "No")</f>
        <v>No</v>
      </c>
      <c r="X38" s="123" t="str">
        <f>IF(Table3[[#This Row],[Column11]]="yes","tags included","Auto:")</f>
        <v>Auto:</v>
      </c>
      <c r="Y3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Row],[TagOrderMethod]]="Auto:",IF(T38&gt;0,T38,IF(COUNTBLANK(K38:R38)=8,"",(IF(Table3[[#This Row],[Column11]]&lt;&gt;"no",Table3[[#This Row],[Size]]*(SUM(Table3[[#This Row],[Date 1]:[Date 8]])),"")))),""))),(Table3[[#This Row],[Bundle]])),"")</f>
        <v/>
      </c>
      <c r="AA38" s="74" t="str">
        <f t="shared" si="0"/>
        <v/>
      </c>
      <c r="AB38" s="60"/>
      <c r="AC38" s="31"/>
      <c r="AD38" s="32"/>
      <c r="AE38" s="33"/>
      <c r="AF38" s="33"/>
      <c r="AG38" s="33"/>
      <c r="AH38" s="33"/>
      <c r="AI38" s="33" t="s">
        <v>16</v>
      </c>
      <c r="AJ38" s="33" t="s">
        <v>16</v>
      </c>
      <c r="AK38" s="105" t="b">
        <f>IF(AND(Table3[[#This Row],[Column7]]=TRUE,COUNTBLANK(Table3[[#This Row],[Date 1]:[Date 8]])=8),TRUE,FALSE)</f>
        <v>0</v>
      </c>
      <c r="AL38" s="105" t="b">
        <f>COUNTIF(Table3[[#This Row],[26]:[512]],"yes")&gt;0</f>
        <v>0</v>
      </c>
      <c r="AM38" s="25" t="e">
        <f>IF(COUNTBLANK(K38:AB38)&lt;&gt;13,IF(Table3[[#This Row],[Comments]]="Please order in multiples of 20. Minimum order of 100.",IF(COUNTBLANK(Table3[[#This Row],[Date 1]:[Order]])=12,"",1),1),IF(OR(G38="yes",H38="yes",I38="yes",F38="yes",#REF!="yes",J38="yes"),1,""))</f>
        <v>#REF!</v>
      </c>
    </row>
    <row r="39" spans="1:39" ht="36" thickBot="1">
      <c r="A39" s="20" t="s">
        <v>784</v>
      </c>
      <c r="B39" s="135" t="s">
        <v>8191</v>
      </c>
      <c r="C39" s="133"/>
      <c r="D39" s="131" t="s">
        <v>7891</v>
      </c>
      <c r="E39" s="23"/>
      <c r="F39" s="22"/>
      <c r="G39" s="22"/>
      <c r="H39" s="22"/>
      <c r="I39" s="22" t="s">
        <v>16</v>
      </c>
      <c r="J39" s="22" t="s">
        <v>16</v>
      </c>
      <c r="K39" s="15"/>
      <c r="L39" s="16"/>
      <c r="M39" s="16"/>
      <c r="N39" s="16"/>
      <c r="O39" s="16"/>
      <c r="P39" s="16"/>
      <c r="Q39" s="16"/>
      <c r="R39" s="109"/>
      <c r="S39" s="218" t="str">
        <f>Table3[[#This Row],[Column12]]</f>
        <v>Auto:</v>
      </c>
      <c r="T39" s="19"/>
      <c r="U39" s="122" t="str">
        <f>IF(Table3[[#This Row],[TagOrderMethod]]="Ratio:","plants per 1 tag",IF(Table3[[#This Row],[TagOrderMethod]]="tags included","",IF(Table3[[#This Row],[TagOrderMethod]]="Qty:","tags",IF(Table3[[#This Row],[TagOrderMethod]]="Auto:",IF(T39&lt;&gt;"","tags","")))))</f>
        <v/>
      </c>
      <c r="V39" s="123">
        <v>50</v>
      </c>
      <c r="W39" s="123" t="str">
        <f>IF(ISNUMBER(SEARCH("tag",Table3[[#This Row],[Notes]])), "Yes", "No")</f>
        <v>No</v>
      </c>
      <c r="X39" s="123" t="str">
        <f>IF(Table3[[#This Row],[Column11]]="yes","tags included","Auto:")</f>
        <v>Auto:</v>
      </c>
      <c r="Y3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Row],[TagOrderMethod]]="Auto:",IF(T39&gt;0,T39,IF(COUNTBLANK(K39:R39)=8,"",(IF(Table3[[#This Row],[Column11]]&lt;&gt;"no",Table3[[#This Row],[Size]]*(SUM(Table3[[#This Row],[Date 1]:[Date 8]])),"")))),""))),(Table3[[#This Row],[Bundle]])),"")</f>
        <v/>
      </c>
      <c r="AA39" s="74" t="str">
        <f t="shared" si="0"/>
        <v/>
      </c>
      <c r="AB39" s="60"/>
      <c r="AC39" s="31"/>
      <c r="AD39" s="32"/>
      <c r="AE39" s="33"/>
      <c r="AF39" s="33"/>
      <c r="AG39" s="33"/>
      <c r="AH39" s="33"/>
      <c r="AI39" s="33" t="s">
        <v>16</v>
      </c>
      <c r="AJ39" s="33" t="s">
        <v>16</v>
      </c>
      <c r="AK39" s="105" t="b">
        <f>IF(AND(Table3[[#This Row],[Column7]]=TRUE,COUNTBLANK(Table3[[#This Row],[Date 1]:[Date 8]])=8),TRUE,FALSE)</f>
        <v>0</v>
      </c>
      <c r="AL39" s="105" t="b">
        <f>COUNTIF(Table3[[#This Row],[26]:[512]],"yes")&gt;0</f>
        <v>0</v>
      </c>
      <c r="AM39" s="25" t="e">
        <f>IF(COUNTBLANK(K39:AB39)&lt;&gt;13,IF(Table3[[#This Row],[Comments]]="Please order in multiples of 20. Minimum order of 100.",IF(COUNTBLANK(Table3[[#This Row],[Date 1]:[Order]])=12,"",1),1),IF(OR(G39="yes",H39="yes",I39="yes",F39="yes",#REF!="yes",J39="yes"),1,""))</f>
        <v>#REF!</v>
      </c>
    </row>
    <row r="40" spans="1:39" ht="36" thickBot="1">
      <c r="A40" s="20" t="s">
        <v>784</v>
      </c>
      <c r="B40" s="135" t="s">
        <v>8191</v>
      </c>
      <c r="C40" s="133"/>
      <c r="D40" s="131" t="s">
        <v>8020</v>
      </c>
      <c r="E40" s="23"/>
      <c r="F40" s="22"/>
      <c r="G40" s="22"/>
      <c r="H40" s="22"/>
      <c r="I40" s="22" t="s">
        <v>16</v>
      </c>
      <c r="J40" s="22" t="s">
        <v>16</v>
      </c>
      <c r="K40" s="15"/>
      <c r="L40" s="16"/>
      <c r="M40" s="16"/>
      <c r="N40" s="16"/>
      <c r="O40" s="16"/>
      <c r="P40" s="16"/>
      <c r="Q40" s="16"/>
      <c r="R40" s="109"/>
      <c r="S40" s="218" t="str">
        <f>Table3[[#This Row],[Column12]]</f>
        <v>Auto:</v>
      </c>
      <c r="T40" s="19"/>
      <c r="U40" s="122" t="str">
        <f>IF(Table3[[#This Row],[TagOrderMethod]]="Ratio:","plants per 1 tag",IF(Table3[[#This Row],[TagOrderMethod]]="tags included","",IF(Table3[[#This Row],[TagOrderMethod]]="Qty:","tags",IF(Table3[[#This Row],[TagOrderMethod]]="Auto:",IF(T40&lt;&gt;"","tags","")))))</f>
        <v/>
      </c>
      <c r="V40" s="123">
        <v>50</v>
      </c>
      <c r="W40" s="123" t="str">
        <f>IF(ISNUMBER(SEARCH("tag",Table3[[#This Row],[Notes]])), "Yes", "No")</f>
        <v>No</v>
      </c>
      <c r="X40" s="123" t="str">
        <f>IF(Table3[[#This Row],[Column11]]="yes","tags included","Auto:")</f>
        <v>Auto:</v>
      </c>
      <c r="Y4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Row],[TagOrderMethod]]="Auto:",IF(T40&gt;0,T40,IF(COUNTBLANK(K40:R40)=8,"",(IF(Table3[[#This Row],[Column11]]&lt;&gt;"no",Table3[[#This Row],[Size]]*(SUM(Table3[[#This Row],[Date 1]:[Date 8]])),"")))),""))),(Table3[[#This Row],[Bundle]])),"")</f>
        <v/>
      </c>
      <c r="AA40" s="74" t="str">
        <f t="shared" si="0"/>
        <v/>
      </c>
      <c r="AB40" s="60"/>
      <c r="AC40" s="31"/>
      <c r="AD40" s="32"/>
      <c r="AE40" s="33"/>
      <c r="AF40" s="33"/>
      <c r="AG40" s="33"/>
      <c r="AH40" s="33"/>
      <c r="AI40" s="33" t="s">
        <v>16</v>
      </c>
      <c r="AJ40" s="33" t="s">
        <v>16</v>
      </c>
      <c r="AK40" s="105" t="b">
        <f>IF(AND(Table3[[#This Row],[Column7]]=TRUE,COUNTBLANK(Table3[[#This Row],[Date 1]:[Date 8]])=8),TRUE,FALSE)</f>
        <v>0</v>
      </c>
      <c r="AL40" s="105" t="b">
        <f>COUNTIF(Table3[[#This Row],[26]:[512]],"yes")&gt;0</f>
        <v>0</v>
      </c>
      <c r="AM40" s="25" t="e">
        <f>IF(COUNTBLANK(K40:AB40)&lt;&gt;13,IF(Table3[[#This Row],[Comments]]="Please order in multiples of 20. Minimum order of 100.",IF(COUNTBLANK(Table3[[#This Row],[Date 1]:[Order]])=12,"",1),1),IF(OR(G40="yes",H40="yes",I40="yes",F40="yes",#REF!="yes",J40="yes"),1,""))</f>
        <v>#REF!</v>
      </c>
    </row>
    <row r="41" spans="1:39" ht="36" thickBot="1">
      <c r="A41" s="20" t="s">
        <v>784</v>
      </c>
      <c r="B41" s="135" t="s">
        <v>8191</v>
      </c>
      <c r="C41" s="133"/>
      <c r="D41" s="131" t="s">
        <v>8021</v>
      </c>
      <c r="E41" s="23"/>
      <c r="F41" s="22"/>
      <c r="G41" s="22"/>
      <c r="H41" s="22"/>
      <c r="I41" s="22" t="s">
        <v>16</v>
      </c>
      <c r="J41" s="22" t="s">
        <v>16</v>
      </c>
      <c r="K41" s="15"/>
      <c r="L41" s="16"/>
      <c r="M41" s="16"/>
      <c r="N41" s="16"/>
      <c r="O41" s="16"/>
      <c r="P41" s="16"/>
      <c r="Q41" s="16"/>
      <c r="R41" s="109"/>
      <c r="S41" s="218" t="str">
        <f>Table3[[#This Row],[Column12]]</f>
        <v>Auto:</v>
      </c>
      <c r="T41" s="19"/>
      <c r="U41" s="122" t="str">
        <f>IF(Table3[[#This Row],[TagOrderMethod]]="Ratio:","plants per 1 tag",IF(Table3[[#This Row],[TagOrderMethod]]="tags included","",IF(Table3[[#This Row],[TagOrderMethod]]="Qty:","tags",IF(Table3[[#This Row],[TagOrderMethod]]="Auto:",IF(T41&lt;&gt;"","tags","")))))</f>
        <v/>
      </c>
      <c r="V41" s="123">
        <v>50</v>
      </c>
      <c r="W41" s="123" t="str">
        <f>IF(ISNUMBER(SEARCH("tag",Table3[[#This Row],[Notes]])), "Yes", "No")</f>
        <v>No</v>
      </c>
      <c r="X41" s="123" t="str">
        <f>IF(Table3[[#This Row],[Column11]]="yes","tags included","Auto:")</f>
        <v>Auto:</v>
      </c>
      <c r="Y4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Row],[TagOrderMethod]]="Auto:",IF(T41&gt;0,T41,IF(COUNTBLANK(K41:R41)=8,"",(IF(Table3[[#This Row],[Column11]]&lt;&gt;"no",Table3[[#This Row],[Size]]*(SUM(Table3[[#This Row],[Date 1]:[Date 8]])),"")))),""))),(Table3[[#This Row],[Bundle]])),"")</f>
        <v/>
      </c>
      <c r="AA41" s="74" t="str">
        <f t="shared" si="0"/>
        <v/>
      </c>
      <c r="AB41" s="60"/>
      <c r="AC41" s="31"/>
      <c r="AD41" s="32"/>
      <c r="AE41" s="33"/>
      <c r="AF41" s="33"/>
      <c r="AG41" s="33"/>
      <c r="AH41" s="33"/>
      <c r="AI41" s="33" t="s">
        <v>16</v>
      </c>
      <c r="AJ41" s="33" t="s">
        <v>16</v>
      </c>
      <c r="AK41" s="105" t="b">
        <f>IF(AND(Table3[[#This Row],[Column7]]=TRUE,COUNTBLANK(Table3[[#This Row],[Date 1]:[Date 8]])=8),TRUE,FALSE)</f>
        <v>0</v>
      </c>
      <c r="AL41" s="105" t="b">
        <f>COUNTIF(Table3[[#This Row],[26]:[512]],"yes")&gt;0</f>
        <v>0</v>
      </c>
      <c r="AM41" s="25" t="e">
        <f>IF(COUNTBLANK(K41:AB41)&lt;&gt;13,IF(Table3[[#This Row],[Comments]]="Please order in multiples of 20. Minimum order of 100.",IF(COUNTBLANK(Table3[[#This Row],[Date 1]:[Order]])=12,"",1),1),IF(OR(G41="yes",H41="yes",I41="yes",F41="yes",#REF!="yes",J41="yes"),1,""))</f>
        <v>#REF!</v>
      </c>
    </row>
    <row r="42" spans="1:39" ht="36" thickBot="1">
      <c r="A42" s="20" t="s">
        <v>784</v>
      </c>
      <c r="B42" s="135" t="s">
        <v>8191</v>
      </c>
      <c r="C42" s="133"/>
      <c r="D42" s="131" t="s">
        <v>7892</v>
      </c>
      <c r="E42" s="23"/>
      <c r="F42" s="22"/>
      <c r="G42" s="22"/>
      <c r="H42" s="22"/>
      <c r="I42" s="22" t="s">
        <v>16</v>
      </c>
      <c r="J42" s="22" t="s">
        <v>16</v>
      </c>
      <c r="K42" s="15"/>
      <c r="L42" s="16"/>
      <c r="M42" s="16"/>
      <c r="N42" s="16"/>
      <c r="O42" s="16"/>
      <c r="P42" s="16"/>
      <c r="Q42" s="16"/>
      <c r="R42" s="109"/>
      <c r="S42" s="218" t="str">
        <f>Table3[[#This Row],[Column12]]</f>
        <v>Auto:</v>
      </c>
      <c r="T42" s="19"/>
      <c r="U42" s="122" t="str">
        <f>IF(Table3[[#This Row],[TagOrderMethod]]="Ratio:","plants per 1 tag",IF(Table3[[#This Row],[TagOrderMethod]]="tags included","",IF(Table3[[#This Row],[TagOrderMethod]]="Qty:","tags",IF(Table3[[#This Row],[TagOrderMethod]]="Auto:",IF(T42&lt;&gt;"","tags","")))))</f>
        <v/>
      </c>
      <c r="V42" s="123">
        <v>50</v>
      </c>
      <c r="W42" s="123" t="str">
        <f>IF(ISNUMBER(SEARCH("tag",Table3[[#This Row],[Notes]])), "Yes", "No")</f>
        <v>No</v>
      </c>
      <c r="X42" s="123" t="str">
        <f>IF(Table3[[#This Row],[Column11]]="yes","tags included","Auto:")</f>
        <v>Auto:</v>
      </c>
      <c r="Y4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Row],[TagOrderMethod]]="Auto:",IF(T42&gt;0,T42,IF(COUNTBLANK(K42:R42)=8,"",(IF(Table3[[#This Row],[Column11]]&lt;&gt;"no",Table3[[#This Row],[Size]]*(SUM(Table3[[#This Row],[Date 1]:[Date 8]])),"")))),""))),(Table3[[#This Row],[Bundle]])),"")</f>
        <v/>
      </c>
      <c r="AA42" s="74" t="str">
        <f t="shared" si="0"/>
        <v/>
      </c>
      <c r="AB42" s="60"/>
      <c r="AC42" s="31"/>
      <c r="AD42" s="32"/>
      <c r="AE42" s="33"/>
      <c r="AF42" s="33"/>
      <c r="AG42" s="33"/>
      <c r="AH42" s="33"/>
      <c r="AI42" s="33" t="s">
        <v>16</v>
      </c>
      <c r="AJ42" s="33" t="s">
        <v>16</v>
      </c>
      <c r="AK42" s="105" t="b">
        <f>IF(AND(Table3[[#This Row],[Column7]]=TRUE,COUNTBLANK(Table3[[#This Row],[Date 1]:[Date 8]])=8),TRUE,FALSE)</f>
        <v>0</v>
      </c>
      <c r="AL42" s="105" t="b">
        <f>COUNTIF(Table3[[#This Row],[26]:[512]],"yes")&gt;0</f>
        <v>0</v>
      </c>
      <c r="AM42" s="25" t="e">
        <f>IF(COUNTBLANK(K42:AB42)&lt;&gt;13,IF(Table3[[#This Row],[Comments]]="Please order in multiples of 20. Minimum order of 100.",IF(COUNTBLANK(Table3[[#This Row],[Date 1]:[Order]])=12,"",1),1),IF(OR(G42="yes",H42="yes",I42="yes",F42="yes",#REF!="yes",J42="yes"),1,""))</f>
        <v>#REF!</v>
      </c>
    </row>
    <row r="43" spans="1:39" ht="36" thickBot="1">
      <c r="A43" s="20" t="s">
        <v>784</v>
      </c>
      <c r="B43" s="135" t="s">
        <v>8191</v>
      </c>
      <c r="C43" s="133"/>
      <c r="D43" s="131" t="s">
        <v>7893</v>
      </c>
      <c r="E43" s="23"/>
      <c r="F43" s="22"/>
      <c r="G43" s="22"/>
      <c r="H43" s="22"/>
      <c r="I43" s="22" t="s">
        <v>16</v>
      </c>
      <c r="J43" s="22" t="s">
        <v>16</v>
      </c>
      <c r="K43" s="15"/>
      <c r="L43" s="16"/>
      <c r="M43" s="16"/>
      <c r="N43" s="16"/>
      <c r="O43" s="16"/>
      <c r="P43" s="16"/>
      <c r="Q43" s="16"/>
      <c r="R43" s="109"/>
      <c r="S43" s="218" t="str">
        <f>Table3[[#This Row],[Column12]]</f>
        <v>Auto:</v>
      </c>
      <c r="T43" s="19"/>
      <c r="U43" s="122" t="str">
        <f>IF(Table3[[#This Row],[TagOrderMethod]]="Ratio:","plants per 1 tag",IF(Table3[[#This Row],[TagOrderMethod]]="tags included","",IF(Table3[[#This Row],[TagOrderMethod]]="Qty:","tags",IF(Table3[[#This Row],[TagOrderMethod]]="Auto:",IF(T43&lt;&gt;"","tags","")))))</f>
        <v/>
      </c>
      <c r="V43" s="123">
        <v>50</v>
      </c>
      <c r="W43" s="123" t="str">
        <f>IF(ISNUMBER(SEARCH("tag",Table3[[#This Row],[Notes]])), "Yes", "No")</f>
        <v>No</v>
      </c>
      <c r="X43" s="123" t="str">
        <f>IF(Table3[[#This Row],[Column11]]="yes","tags included","Auto:")</f>
        <v>Auto:</v>
      </c>
      <c r="Y4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Row],[TagOrderMethod]]="Auto:",IF(T43&gt;0,T43,IF(COUNTBLANK(K43:R43)=8,"",(IF(Table3[[#This Row],[Column11]]&lt;&gt;"no",Table3[[#This Row],[Size]]*(SUM(Table3[[#This Row],[Date 1]:[Date 8]])),"")))),""))),(Table3[[#This Row],[Bundle]])),"")</f>
        <v/>
      </c>
      <c r="AA43" s="74" t="str">
        <f t="shared" si="0"/>
        <v/>
      </c>
      <c r="AB43" s="60"/>
      <c r="AC43" s="31"/>
      <c r="AD43" s="32"/>
      <c r="AE43" s="33"/>
      <c r="AF43" s="33"/>
      <c r="AG43" s="33"/>
      <c r="AH43" s="33"/>
      <c r="AI43" s="33" t="s">
        <v>16</v>
      </c>
      <c r="AJ43" s="33" t="s">
        <v>16</v>
      </c>
      <c r="AK43" s="105" t="b">
        <f>IF(AND(Table3[[#This Row],[Column7]]=TRUE,COUNTBLANK(Table3[[#This Row],[Date 1]:[Date 8]])=8),TRUE,FALSE)</f>
        <v>0</v>
      </c>
      <c r="AL43" s="105" t="b">
        <f>COUNTIF(Table3[[#This Row],[26]:[512]],"yes")&gt;0</f>
        <v>0</v>
      </c>
      <c r="AM43" s="25" t="e">
        <f>IF(COUNTBLANK(K43:AB43)&lt;&gt;13,IF(Table3[[#This Row],[Comments]]="Please order in multiples of 20. Minimum order of 100.",IF(COUNTBLANK(Table3[[#This Row],[Date 1]:[Order]])=12,"",1),1),IF(OR(G43="yes",H43="yes",I43="yes",F43="yes",#REF!="yes",J43="yes"),1,""))</f>
        <v>#REF!</v>
      </c>
    </row>
    <row r="44" spans="1:39" ht="36" thickBot="1">
      <c r="A44" s="20" t="s">
        <v>784</v>
      </c>
      <c r="B44" s="135" t="s">
        <v>8191</v>
      </c>
      <c r="C44" s="133"/>
      <c r="D44" s="131" t="s">
        <v>7894</v>
      </c>
      <c r="E44" s="23"/>
      <c r="F44" s="22"/>
      <c r="G44" s="22"/>
      <c r="H44" s="22"/>
      <c r="I44" s="22" t="s">
        <v>16</v>
      </c>
      <c r="J44" s="22" t="s">
        <v>16</v>
      </c>
      <c r="K44" s="15"/>
      <c r="L44" s="16"/>
      <c r="M44" s="16"/>
      <c r="N44" s="16"/>
      <c r="O44" s="16"/>
      <c r="P44" s="16"/>
      <c r="Q44" s="16"/>
      <c r="R44" s="109"/>
      <c r="S44" s="218" t="str">
        <f>Table3[[#This Row],[Column12]]</f>
        <v>Auto:</v>
      </c>
      <c r="T44" s="19"/>
      <c r="U44" s="122" t="str">
        <f>IF(Table3[[#This Row],[TagOrderMethod]]="Ratio:","plants per 1 tag",IF(Table3[[#This Row],[TagOrderMethod]]="tags included","",IF(Table3[[#This Row],[TagOrderMethod]]="Qty:","tags",IF(Table3[[#This Row],[TagOrderMethod]]="Auto:",IF(T44&lt;&gt;"","tags","")))))</f>
        <v/>
      </c>
      <c r="V44" s="123">
        <v>50</v>
      </c>
      <c r="W44" s="123" t="str">
        <f>IF(ISNUMBER(SEARCH("tag",Table3[[#This Row],[Notes]])), "Yes", "No")</f>
        <v>No</v>
      </c>
      <c r="X44" s="123" t="str">
        <f>IF(Table3[[#This Row],[Column11]]="yes","tags included","Auto:")</f>
        <v>Auto:</v>
      </c>
      <c r="Y4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Row],[TagOrderMethod]]="Auto:",IF(T44&gt;0,T44,IF(COUNTBLANK(K44:R44)=8,"",(IF(Table3[[#This Row],[Column11]]&lt;&gt;"no",Table3[[#This Row],[Size]]*(SUM(Table3[[#This Row],[Date 1]:[Date 8]])),"")))),""))),(Table3[[#This Row],[Bundle]])),"")</f>
        <v/>
      </c>
      <c r="AA44" s="74" t="str">
        <f t="shared" si="0"/>
        <v/>
      </c>
      <c r="AB44" s="60"/>
      <c r="AC44" s="31"/>
      <c r="AD44" s="32"/>
      <c r="AE44" s="33"/>
      <c r="AF44" s="33"/>
      <c r="AG44" s="33"/>
      <c r="AH44" s="33"/>
      <c r="AI44" s="33" t="s">
        <v>16</v>
      </c>
      <c r="AJ44" s="33" t="s">
        <v>16</v>
      </c>
      <c r="AK44" s="105" t="b">
        <f>IF(AND(Table3[[#This Row],[Column7]]=TRUE,COUNTBLANK(Table3[[#This Row],[Date 1]:[Date 8]])=8),TRUE,FALSE)</f>
        <v>0</v>
      </c>
      <c r="AL44" s="105" t="b">
        <f>COUNTIF(Table3[[#This Row],[26]:[512]],"yes")&gt;0</f>
        <v>0</v>
      </c>
      <c r="AM44" s="25" t="e">
        <f>IF(COUNTBLANK(K44:AB44)&lt;&gt;13,IF(Table3[[#This Row],[Comments]]="Please order in multiples of 20. Minimum order of 100.",IF(COUNTBLANK(Table3[[#This Row],[Date 1]:[Order]])=12,"",1),1),IF(OR(G44="yes",H44="yes",I44="yes",F44="yes",#REF!="yes",J44="yes"),1,""))</f>
        <v>#REF!</v>
      </c>
    </row>
    <row r="45" spans="1:39" ht="36" thickBot="1">
      <c r="A45" s="20" t="s">
        <v>784</v>
      </c>
      <c r="B45" s="135" t="s">
        <v>8191</v>
      </c>
      <c r="C45" s="133"/>
      <c r="D45" s="131" t="s">
        <v>7895</v>
      </c>
      <c r="E45" s="23"/>
      <c r="F45" s="22"/>
      <c r="G45" s="22"/>
      <c r="H45" s="22"/>
      <c r="I45" s="22" t="s">
        <v>16</v>
      </c>
      <c r="J45" s="22" t="s">
        <v>16</v>
      </c>
      <c r="K45" s="15"/>
      <c r="L45" s="16"/>
      <c r="M45" s="16"/>
      <c r="N45" s="16"/>
      <c r="O45" s="16"/>
      <c r="P45" s="16"/>
      <c r="Q45" s="16"/>
      <c r="R45" s="109"/>
      <c r="S45" s="218" t="str">
        <f>Table3[[#This Row],[Column12]]</f>
        <v>Auto:</v>
      </c>
      <c r="T45" s="19"/>
      <c r="U45" s="122" t="str">
        <f>IF(Table3[[#This Row],[TagOrderMethod]]="Ratio:","plants per 1 tag",IF(Table3[[#This Row],[TagOrderMethod]]="tags included","",IF(Table3[[#This Row],[TagOrderMethod]]="Qty:","tags",IF(Table3[[#This Row],[TagOrderMethod]]="Auto:",IF(T45&lt;&gt;"","tags","")))))</f>
        <v/>
      </c>
      <c r="V45" s="123">
        <v>50</v>
      </c>
      <c r="W45" s="123" t="str">
        <f>IF(ISNUMBER(SEARCH("tag",Table3[[#This Row],[Notes]])), "Yes", "No")</f>
        <v>No</v>
      </c>
      <c r="X45" s="123" t="str">
        <f>IF(Table3[[#This Row],[Column11]]="yes","tags included","Auto:")</f>
        <v>Auto:</v>
      </c>
      <c r="Y4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Row],[TagOrderMethod]]="Auto:",IF(T45&gt;0,T45,IF(COUNTBLANK(K45:R45)=8,"",(IF(Table3[[#This Row],[Column11]]&lt;&gt;"no",Table3[[#This Row],[Size]]*(SUM(Table3[[#This Row],[Date 1]:[Date 8]])),"")))),""))),(Table3[[#This Row],[Bundle]])),"")</f>
        <v/>
      </c>
      <c r="AA45" s="74" t="str">
        <f t="shared" si="0"/>
        <v/>
      </c>
      <c r="AB45" s="60"/>
      <c r="AC45" s="31"/>
      <c r="AD45" s="32"/>
      <c r="AE45" s="33"/>
      <c r="AF45" s="33"/>
      <c r="AG45" s="33"/>
      <c r="AH45" s="33"/>
      <c r="AI45" s="33" t="s">
        <v>16</v>
      </c>
      <c r="AJ45" s="33" t="s">
        <v>16</v>
      </c>
      <c r="AK45" s="105" t="b">
        <f>IF(AND(Table3[[#This Row],[Column7]]=TRUE,COUNTBLANK(Table3[[#This Row],[Date 1]:[Date 8]])=8),TRUE,FALSE)</f>
        <v>0</v>
      </c>
      <c r="AL45" s="105" t="b">
        <f>COUNTIF(Table3[[#This Row],[26]:[512]],"yes")&gt;0</f>
        <v>0</v>
      </c>
      <c r="AM45" s="25" t="e">
        <f>IF(COUNTBLANK(K45:AB45)&lt;&gt;13,IF(Table3[[#This Row],[Comments]]="Please order in multiples of 20. Minimum order of 100.",IF(COUNTBLANK(Table3[[#This Row],[Date 1]:[Order]])=12,"",1),1),IF(OR(G45="yes",H45="yes",I45="yes",F45="yes",#REF!="yes",J45="yes"),1,""))</f>
        <v>#REF!</v>
      </c>
    </row>
    <row r="46" spans="1:39" ht="36" thickBot="1">
      <c r="A46" s="20" t="s">
        <v>784</v>
      </c>
      <c r="B46" s="135" t="s">
        <v>8191</v>
      </c>
      <c r="C46" s="133"/>
      <c r="D46" s="131" t="s">
        <v>7896</v>
      </c>
      <c r="E46" s="23"/>
      <c r="F46" s="22"/>
      <c r="G46" s="22"/>
      <c r="H46" s="22"/>
      <c r="I46" s="22" t="s">
        <v>16</v>
      </c>
      <c r="J46" s="22" t="s">
        <v>16</v>
      </c>
      <c r="K46" s="15"/>
      <c r="L46" s="16"/>
      <c r="M46" s="16"/>
      <c r="N46" s="16"/>
      <c r="O46" s="16"/>
      <c r="P46" s="16"/>
      <c r="Q46" s="16"/>
      <c r="R46" s="109"/>
      <c r="S46" s="218" t="str">
        <f>Table3[[#This Row],[Column12]]</f>
        <v>Auto:</v>
      </c>
      <c r="T46" s="19"/>
      <c r="U46" s="122" t="str">
        <f>IF(Table3[[#This Row],[TagOrderMethod]]="Ratio:","plants per 1 tag",IF(Table3[[#This Row],[TagOrderMethod]]="tags included","",IF(Table3[[#This Row],[TagOrderMethod]]="Qty:","tags",IF(Table3[[#This Row],[TagOrderMethod]]="Auto:",IF(T46&lt;&gt;"","tags","")))))</f>
        <v/>
      </c>
      <c r="V46" s="123">
        <v>50</v>
      </c>
      <c r="W46" s="123" t="str">
        <f>IF(ISNUMBER(SEARCH("tag",Table3[[#This Row],[Notes]])), "Yes", "No")</f>
        <v>No</v>
      </c>
      <c r="X46" s="123" t="str">
        <f>IF(Table3[[#This Row],[Column11]]="yes","tags included","Auto:")</f>
        <v>Auto:</v>
      </c>
      <c r="Y4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Row],[TagOrderMethod]]="Auto:",IF(T46&gt;0,T46,IF(COUNTBLANK(K46:R46)=8,"",(IF(Table3[[#This Row],[Column11]]&lt;&gt;"no",Table3[[#This Row],[Size]]*(SUM(Table3[[#This Row],[Date 1]:[Date 8]])),"")))),""))),(Table3[[#This Row],[Bundle]])),"")</f>
        <v/>
      </c>
      <c r="AA46" s="74" t="str">
        <f t="shared" si="0"/>
        <v/>
      </c>
      <c r="AB46" s="60"/>
      <c r="AC46" s="31"/>
      <c r="AD46" s="32"/>
      <c r="AE46" s="33"/>
      <c r="AF46" s="33"/>
      <c r="AG46" s="33"/>
      <c r="AH46" s="33"/>
      <c r="AI46" s="33" t="s">
        <v>16</v>
      </c>
      <c r="AJ46" s="33" t="s">
        <v>16</v>
      </c>
      <c r="AK46" s="105" t="b">
        <f>IF(AND(Table3[[#This Row],[Column7]]=TRUE,COUNTBLANK(Table3[[#This Row],[Date 1]:[Date 8]])=8),TRUE,FALSE)</f>
        <v>0</v>
      </c>
      <c r="AL46" s="105" t="b">
        <f>COUNTIF(Table3[[#This Row],[26]:[512]],"yes")&gt;0</f>
        <v>0</v>
      </c>
      <c r="AM46" s="25" t="e">
        <f>IF(COUNTBLANK(K46:AB46)&lt;&gt;13,IF(Table3[[#This Row],[Comments]]="Please order in multiples of 20. Minimum order of 100.",IF(COUNTBLANK(Table3[[#This Row],[Date 1]:[Order]])=12,"",1),1),IF(OR(G46="yes",H46="yes",I46="yes",F46="yes",#REF!="yes",J46="yes"),1,""))</f>
        <v>#REF!</v>
      </c>
    </row>
    <row r="47" spans="1:39" ht="36" thickBot="1">
      <c r="B47" s="135" t="s">
        <v>8191</v>
      </c>
      <c r="C47" s="133"/>
      <c r="D47" s="131" t="s">
        <v>7897</v>
      </c>
      <c r="E47" s="23"/>
      <c r="F47" s="22"/>
      <c r="G47" s="22"/>
      <c r="H47" s="22"/>
      <c r="I47" s="22" t="s">
        <v>16</v>
      </c>
      <c r="J47" s="22" t="s">
        <v>16</v>
      </c>
      <c r="K47" s="15"/>
      <c r="L47" s="16"/>
      <c r="M47" s="16"/>
      <c r="N47" s="16"/>
      <c r="O47" s="16"/>
      <c r="P47" s="16"/>
      <c r="Q47" s="16"/>
      <c r="R47" s="109"/>
      <c r="S47" s="218" t="str">
        <f>Table3[[#This Row],[Column12]]</f>
        <v>Auto:</v>
      </c>
      <c r="T47" s="19"/>
      <c r="U47" s="122" t="str">
        <f>IF(Table3[[#This Row],[TagOrderMethod]]="Ratio:","plants per 1 tag",IF(Table3[[#This Row],[TagOrderMethod]]="tags included","",IF(Table3[[#This Row],[TagOrderMethod]]="Qty:","tags",IF(Table3[[#This Row],[TagOrderMethod]]="Auto:",IF(T47&lt;&gt;"","tags","")))))</f>
        <v/>
      </c>
      <c r="V47" s="123">
        <v>50</v>
      </c>
      <c r="W47" s="123" t="str">
        <f>IF(ISNUMBER(SEARCH("tag",Table3[[#This Row],[Notes]])), "Yes", "No")</f>
        <v>No</v>
      </c>
      <c r="X47" s="123" t="str">
        <f>IF(Table3[[#This Row],[Column11]]="yes","tags included","Auto:")</f>
        <v>Auto:</v>
      </c>
      <c r="Y4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Row],[TagOrderMethod]]="Auto:",IF(T47&gt;0,T47,IF(COUNTBLANK(K47:R47)=8,"",(IF(Table3[[#This Row],[Column11]]&lt;&gt;"no",Table3[[#This Row],[Size]]*(SUM(Table3[[#This Row],[Date 1]:[Date 8]])),"")))),""))),(Table3[[#This Row],[Bundle]])),"")</f>
        <v/>
      </c>
      <c r="AA47" s="74" t="str">
        <f t="shared" si="0"/>
        <v/>
      </c>
      <c r="AB47" s="60"/>
      <c r="AC47" s="31"/>
      <c r="AD47" s="32"/>
      <c r="AE47" s="33"/>
      <c r="AF47" s="33"/>
      <c r="AG47" s="33"/>
      <c r="AH47" s="33"/>
      <c r="AI47" s="33" t="s">
        <v>16</v>
      </c>
      <c r="AJ47" s="33" t="s">
        <v>16</v>
      </c>
      <c r="AK47" s="105" t="b">
        <f>IF(AND(Table3[[#This Row],[Column7]]=TRUE,COUNTBLANK(Table3[[#This Row],[Date 1]:[Date 8]])=8),TRUE,FALSE)</f>
        <v>0</v>
      </c>
      <c r="AL47" s="105" t="b">
        <f>COUNTIF(Table3[[#This Row],[26]:[512]],"yes")&gt;0</f>
        <v>0</v>
      </c>
      <c r="AM47" s="25" t="e">
        <f>IF(COUNTBLANK(K47:AB47)&lt;&gt;13,IF(Table3[[#This Row],[Comments]]="Please order in multiples of 20. Minimum order of 100.",IF(COUNTBLANK(Table3[[#This Row],[Date 1]:[Order]])=12,"",1),1),IF(OR(G47="yes",H47="yes",I47="yes",F47="yes",#REF!="yes",J47="yes"),1,""))</f>
        <v>#REF!</v>
      </c>
    </row>
    <row r="48" spans="1:39" ht="36" thickBot="1">
      <c r="B48" s="135" t="s">
        <v>8191</v>
      </c>
      <c r="C48" s="133"/>
      <c r="D48" s="131" t="s">
        <v>7898</v>
      </c>
      <c r="E48" s="23"/>
      <c r="F48" s="22"/>
      <c r="G48" s="22"/>
      <c r="H48" s="22"/>
      <c r="I48" s="22" t="s">
        <v>16</v>
      </c>
      <c r="J48" s="22" t="s">
        <v>16</v>
      </c>
      <c r="K48" s="15"/>
      <c r="L48" s="16"/>
      <c r="M48" s="16"/>
      <c r="N48" s="16"/>
      <c r="O48" s="16"/>
      <c r="P48" s="16"/>
      <c r="Q48" s="16"/>
      <c r="R48" s="109"/>
      <c r="S48" s="218" t="str">
        <f>Table3[[#This Row],[Column12]]</f>
        <v>Auto:</v>
      </c>
      <c r="T48" s="19"/>
      <c r="U48" s="122" t="str">
        <f>IF(Table3[[#This Row],[TagOrderMethod]]="Ratio:","plants per 1 tag",IF(Table3[[#This Row],[TagOrderMethod]]="tags included","",IF(Table3[[#This Row],[TagOrderMethod]]="Qty:","tags",IF(Table3[[#This Row],[TagOrderMethod]]="Auto:",IF(T48&lt;&gt;"","tags","")))))</f>
        <v/>
      </c>
      <c r="V48" s="123">
        <v>50</v>
      </c>
      <c r="W48" s="123" t="str">
        <f>IF(ISNUMBER(SEARCH("tag",Table3[[#This Row],[Notes]])), "Yes", "No")</f>
        <v>No</v>
      </c>
      <c r="X48" s="123" t="str">
        <f>IF(Table3[[#This Row],[Column11]]="yes","tags included","Auto:")</f>
        <v>Auto:</v>
      </c>
      <c r="Y4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Row],[TagOrderMethod]]="Auto:",IF(T48&gt;0,T48,IF(COUNTBLANK(K48:R48)=8,"",(IF(Table3[[#This Row],[Column11]]&lt;&gt;"no",Table3[[#This Row],[Size]]*(SUM(Table3[[#This Row],[Date 1]:[Date 8]])),"")))),""))),(Table3[[#This Row],[Bundle]])),"")</f>
        <v/>
      </c>
      <c r="AA48" s="74" t="str">
        <f t="shared" si="0"/>
        <v/>
      </c>
      <c r="AB48" s="60"/>
      <c r="AC48" s="31"/>
      <c r="AD48" s="32"/>
      <c r="AE48" s="33"/>
      <c r="AF48" s="33"/>
      <c r="AG48" s="33"/>
      <c r="AH48" s="33"/>
      <c r="AI48" s="33" t="s">
        <v>16</v>
      </c>
      <c r="AJ48" s="33" t="s">
        <v>16</v>
      </c>
      <c r="AK48" s="105" t="b">
        <f>IF(AND(Table3[[#This Row],[Column7]]=TRUE,COUNTBLANK(Table3[[#This Row],[Date 1]:[Date 8]])=8),TRUE,FALSE)</f>
        <v>0</v>
      </c>
      <c r="AL48" s="105" t="b">
        <f>COUNTIF(Table3[[#This Row],[26]:[512]],"yes")&gt;0</f>
        <v>0</v>
      </c>
      <c r="AM48" s="25" t="e">
        <f>IF(COUNTBLANK(K48:AB48)&lt;&gt;13,IF(Table3[[#This Row],[Comments]]="Please order in multiples of 20. Minimum order of 100.",IF(COUNTBLANK(Table3[[#This Row],[Date 1]:[Order]])=12,"",1),1),IF(OR(G48="yes",H48="yes",I48="yes",F48="yes",#REF!="yes",J48="yes"),1,""))</f>
        <v>#REF!</v>
      </c>
    </row>
    <row r="49" spans="1:39" ht="36" thickBot="1">
      <c r="A49" s="20" t="s">
        <v>784</v>
      </c>
      <c r="B49" s="135" t="s">
        <v>8191</v>
      </c>
      <c r="C49" s="133"/>
      <c r="D49" s="131" t="s">
        <v>7899</v>
      </c>
      <c r="E49" s="23"/>
      <c r="F49" s="22"/>
      <c r="G49" s="22"/>
      <c r="H49" s="22"/>
      <c r="I49" s="22" t="s">
        <v>16</v>
      </c>
      <c r="J49" s="22" t="s">
        <v>16</v>
      </c>
      <c r="K49" s="15"/>
      <c r="L49" s="16"/>
      <c r="M49" s="16"/>
      <c r="N49" s="16"/>
      <c r="O49" s="16"/>
      <c r="P49" s="16"/>
      <c r="Q49" s="16"/>
      <c r="R49" s="109"/>
      <c r="S49" s="218" t="str">
        <f>Table3[[#This Row],[Column12]]</f>
        <v>Auto:</v>
      </c>
      <c r="T49" s="19"/>
      <c r="U49" s="122" t="str">
        <f>IF(Table3[[#This Row],[TagOrderMethod]]="Ratio:","plants per 1 tag",IF(Table3[[#This Row],[TagOrderMethod]]="tags included","",IF(Table3[[#This Row],[TagOrderMethod]]="Qty:","tags",IF(Table3[[#This Row],[TagOrderMethod]]="Auto:",IF(T49&lt;&gt;"","tags","")))))</f>
        <v/>
      </c>
      <c r="V49" s="123">
        <v>50</v>
      </c>
      <c r="W49" s="123" t="str">
        <f>IF(ISNUMBER(SEARCH("tag",Table3[[#This Row],[Notes]])), "Yes", "No")</f>
        <v>No</v>
      </c>
      <c r="X49" s="123" t="str">
        <f>IF(Table3[[#This Row],[Column11]]="yes","tags included","Auto:")</f>
        <v>Auto:</v>
      </c>
      <c r="Y4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Row],[TagOrderMethod]]="Auto:",IF(T49&gt;0,T49,IF(COUNTBLANK(K49:R49)=8,"",(IF(Table3[[#This Row],[Column11]]&lt;&gt;"no",Table3[[#This Row],[Size]]*(SUM(Table3[[#This Row],[Date 1]:[Date 8]])),"")))),""))),(Table3[[#This Row],[Bundle]])),"")</f>
        <v/>
      </c>
      <c r="AA49" s="74" t="str">
        <f t="shared" si="0"/>
        <v/>
      </c>
      <c r="AB49" s="60"/>
      <c r="AC49" s="31"/>
      <c r="AD49" s="32"/>
      <c r="AE49" s="33"/>
      <c r="AF49" s="33"/>
      <c r="AG49" s="33"/>
      <c r="AH49" s="33"/>
      <c r="AI49" s="33" t="s">
        <v>16</v>
      </c>
      <c r="AJ49" s="33" t="s">
        <v>16</v>
      </c>
      <c r="AK49" s="105" t="b">
        <f>IF(AND(Table3[[#This Row],[Column7]]=TRUE,COUNTBLANK(Table3[[#This Row],[Date 1]:[Date 8]])=8),TRUE,FALSE)</f>
        <v>0</v>
      </c>
      <c r="AL49" s="105" t="b">
        <f>COUNTIF(Table3[[#This Row],[26]:[512]],"yes")&gt;0</f>
        <v>0</v>
      </c>
      <c r="AM49" s="25" t="e">
        <f>IF(COUNTBLANK(K49:AB49)&lt;&gt;13,IF(Table3[[#This Row],[Comments]]="Please order in multiples of 20. Minimum order of 100.",IF(COUNTBLANK(Table3[[#This Row],[Date 1]:[Order]])=12,"",1),1),IF(OR(G49="yes",H49="yes",I49="yes",F49="yes",#REF!="yes",J49="yes"),1,""))</f>
        <v>#REF!</v>
      </c>
    </row>
    <row r="50" spans="1:39" ht="36" thickBot="1">
      <c r="A50" s="20" t="s">
        <v>784</v>
      </c>
      <c r="B50" s="135" t="s">
        <v>8191</v>
      </c>
      <c r="C50" s="133"/>
      <c r="D50" s="131" t="s">
        <v>7900</v>
      </c>
      <c r="E50" s="23"/>
      <c r="F50" s="22"/>
      <c r="G50" s="22"/>
      <c r="H50" s="22"/>
      <c r="I50" s="22" t="s">
        <v>16</v>
      </c>
      <c r="J50" s="22" t="s">
        <v>16</v>
      </c>
      <c r="K50" s="15"/>
      <c r="L50" s="16"/>
      <c r="M50" s="16"/>
      <c r="N50" s="16"/>
      <c r="O50" s="16"/>
      <c r="P50" s="16"/>
      <c r="Q50" s="16"/>
      <c r="R50" s="109"/>
      <c r="S50" s="218" t="str">
        <f>Table3[[#This Row],[Column12]]</f>
        <v>Auto:</v>
      </c>
      <c r="T50" s="19"/>
      <c r="U50" s="122" t="str">
        <f>IF(Table3[[#This Row],[TagOrderMethod]]="Ratio:","plants per 1 tag",IF(Table3[[#This Row],[TagOrderMethod]]="tags included","",IF(Table3[[#This Row],[TagOrderMethod]]="Qty:","tags",IF(Table3[[#This Row],[TagOrderMethod]]="Auto:",IF(T50&lt;&gt;"","tags","")))))</f>
        <v/>
      </c>
      <c r="V50" s="123">
        <v>50</v>
      </c>
      <c r="W50" s="123" t="str">
        <f>IF(ISNUMBER(SEARCH("tag",Table3[[#This Row],[Notes]])), "Yes", "No")</f>
        <v>No</v>
      </c>
      <c r="X50" s="123" t="str">
        <f>IF(Table3[[#This Row],[Column11]]="yes","tags included","Auto:")</f>
        <v>Auto:</v>
      </c>
      <c r="Y5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5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Row],[TagOrderMethod]]="Auto:",IF(T50&gt;0,T50,IF(COUNTBLANK(K50:R50)=8,"",(IF(Table3[[#This Row],[Column11]]&lt;&gt;"no",Table3[[#This Row],[Size]]*(SUM(Table3[[#This Row],[Date 1]:[Date 8]])),"")))),""))),(Table3[[#This Row],[Bundle]])),"")</f>
        <v/>
      </c>
      <c r="AA50" s="74" t="str">
        <f t="shared" si="0"/>
        <v/>
      </c>
      <c r="AB50" s="60"/>
      <c r="AC50" s="31"/>
      <c r="AD50" s="32"/>
      <c r="AE50" s="33"/>
      <c r="AF50" s="33"/>
      <c r="AG50" s="33"/>
      <c r="AH50" s="33"/>
      <c r="AI50" s="33" t="s">
        <v>16</v>
      </c>
      <c r="AJ50" s="33" t="s">
        <v>16</v>
      </c>
      <c r="AK50" s="105" t="b">
        <f>IF(AND(Table3[[#This Row],[Column7]]=TRUE,COUNTBLANK(Table3[[#This Row],[Date 1]:[Date 8]])=8),TRUE,FALSE)</f>
        <v>0</v>
      </c>
      <c r="AL50" s="105" t="b">
        <f>COUNTIF(Table3[[#This Row],[26]:[512]],"yes")&gt;0</f>
        <v>0</v>
      </c>
      <c r="AM50" s="25" t="e">
        <f>IF(COUNTBLANK(K50:AB50)&lt;&gt;13,IF(Table3[[#This Row],[Comments]]="Please order in multiples of 20. Minimum order of 100.",IF(COUNTBLANK(Table3[[#This Row],[Date 1]:[Order]])=12,"",1),1),IF(OR(G50="yes",H50="yes",I50="yes",F50="yes",#REF!="yes",J50="yes"),1,""))</f>
        <v>#REF!</v>
      </c>
    </row>
    <row r="51" spans="1:39" ht="36" thickBot="1">
      <c r="A51" s="20" t="s">
        <v>784</v>
      </c>
      <c r="B51" s="135" t="s">
        <v>8191</v>
      </c>
      <c r="C51" s="133"/>
      <c r="D51" s="131" t="s">
        <v>7901</v>
      </c>
      <c r="E51" s="23"/>
      <c r="F51" s="22"/>
      <c r="G51" s="22"/>
      <c r="H51" s="22"/>
      <c r="I51" s="22" t="s">
        <v>16</v>
      </c>
      <c r="J51" s="22" t="s">
        <v>16</v>
      </c>
      <c r="K51" s="15"/>
      <c r="L51" s="16"/>
      <c r="M51" s="16"/>
      <c r="N51" s="16"/>
      <c r="O51" s="16"/>
      <c r="P51" s="16"/>
      <c r="Q51" s="16"/>
      <c r="R51" s="109"/>
      <c r="S51" s="218" t="str">
        <f>Table3[[#This Row],[Column12]]</f>
        <v>Auto:</v>
      </c>
      <c r="T51" s="19"/>
      <c r="U51" s="122" t="str">
        <f>IF(Table3[[#This Row],[TagOrderMethod]]="Ratio:","plants per 1 tag",IF(Table3[[#This Row],[TagOrderMethod]]="tags included","",IF(Table3[[#This Row],[TagOrderMethod]]="Qty:","tags",IF(Table3[[#This Row],[TagOrderMethod]]="Auto:",IF(T51&lt;&gt;"","tags","")))))</f>
        <v/>
      </c>
      <c r="V51" s="123">
        <v>50</v>
      </c>
      <c r="W51" s="123" t="str">
        <f>IF(ISNUMBER(SEARCH("tag",Table3[[#This Row],[Notes]])), "Yes", "No")</f>
        <v>No</v>
      </c>
      <c r="X51" s="123" t="str">
        <f>IF(Table3[[#This Row],[Column11]]="yes","tags included","Auto:")</f>
        <v>Auto:</v>
      </c>
      <c r="Y5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5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Row],[TagOrderMethod]]="Auto:",IF(T51&gt;0,T51,IF(COUNTBLANK(K51:R51)=8,"",(IF(Table3[[#This Row],[Column11]]&lt;&gt;"no",Table3[[#This Row],[Size]]*(SUM(Table3[[#This Row],[Date 1]:[Date 8]])),"")))),""))),(Table3[[#This Row],[Bundle]])),"")</f>
        <v/>
      </c>
      <c r="AA51" s="74" t="str">
        <f t="shared" si="0"/>
        <v/>
      </c>
      <c r="AB51" s="60"/>
      <c r="AC51" s="31"/>
      <c r="AD51" s="32"/>
      <c r="AE51" s="33"/>
      <c r="AF51" s="33"/>
      <c r="AG51" s="33"/>
      <c r="AH51" s="33"/>
      <c r="AI51" s="33" t="s">
        <v>16</v>
      </c>
      <c r="AJ51" s="33" t="s">
        <v>16</v>
      </c>
      <c r="AK51" s="105" t="b">
        <f>IF(AND(Table3[[#This Row],[Column7]]=TRUE,COUNTBLANK(Table3[[#This Row],[Date 1]:[Date 8]])=8),TRUE,FALSE)</f>
        <v>0</v>
      </c>
      <c r="AL51" s="105" t="b">
        <f>COUNTIF(Table3[[#This Row],[26]:[512]],"yes")&gt;0</f>
        <v>0</v>
      </c>
      <c r="AM51" s="25" t="e">
        <f>IF(COUNTBLANK(K51:AB51)&lt;&gt;13,IF(Table3[[#This Row],[Comments]]="Please order in multiples of 20. Minimum order of 100.",IF(COUNTBLANK(Table3[[#This Row],[Date 1]:[Order]])=12,"",1),1),IF(OR(G51="yes",H51="yes",I51="yes",F51="yes",#REF!="yes",J51="yes"),1,""))</f>
        <v>#REF!</v>
      </c>
    </row>
    <row r="52" spans="1:39" ht="36" thickBot="1">
      <c r="A52" s="20" t="s">
        <v>784</v>
      </c>
      <c r="B52" s="135" t="s">
        <v>8192</v>
      </c>
      <c r="C52" s="133"/>
      <c r="D52" s="131" t="s">
        <v>8024</v>
      </c>
      <c r="E52" s="23"/>
      <c r="F52" s="22" t="s">
        <v>16</v>
      </c>
      <c r="G52" s="22" t="s">
        <v>16</v>
      </c>
      <c r="H52" s="22" t="s">
        <v>16</v>
      </c>
      <c r="I52" s="22" t="s">
        <v>16</v>
      </c>
      <c r="J52" s="22"/>
      <c r="K52" s="15"/>
      <c r="L52" s="16"/>
      <c r="M52" s="16"/>
      <c r="N52" s="16"/>
      <c r="O52" s="16"/>
      <c r="P52" s="16"/>
      <c r="Q52" s="16"/>
      <c r="R52" s="109"/>
      <c r="S52" s="218" t="str">
        <f>Table3[[#This Row],[Column12]]</f>
        <v>Auto:</v>
      </c>
      <c r="T52" s="19"/>
      <c r="U52" s="122" t="str">
        <f>IF(Table3[[#This Row],[TagOrderMethod]]="Ratio:","plants per 1 tag",IF(Table3[[#This Row],[TagOrderMethod]]="tags included","",IF(Table3[[#This Row],[TagOrderMethod]]="Qty:","tags",IF(Table3[[#This Row],[TagOrderMethod]]="Auto:",IF(T52&lt;&gt;"","tags","")))))</f>
        <v/>
      </c>
      <c r="V52" s="123">
        <v>50</v>
      </c>
      <c r="W52" s="123" t="str">
        <f>IF(ISNUMBER(SEARCH("tag",Table3[[#This Row],[Notes]])), "Yes", "No")</f>
        <v>No</v>
      </c>
      <c r="X52" s="123" t="str">
        <f>IF(Table3[[#This Row],[Column11]]="yes","tags included","Auto:")</f>
        <v>Auto:</v>
      </c>
      <c r="Y5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5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Row],[TagOrderMethod]]="Auto:",IF(T52&gt;0,T52,IF(COUNTBLANK(K52:R52)=8,"",(IF(Table3[[#This Row],[Column11]]&lt;&gt;"no",Table3[[#This Row],[Size]]*(SUM(Table3[[#This Row],[Date 1]:[Date 8]])),"")))),""))),(Table3[[#This Row],[Bundle]])),"")</f>
        <v/>
      </c>
      <c r="AA52" s="74" t="str">
        <f t="shared" si="0"/>
        <v/>
      </c>
      <c r="AB52" s="60"/>
      <c r="AC52" s="31"/>
      <c r="AD52" s="32"/>
      <c r="AE52" s="33"/>
      <c r="AF52" s="33" t="s">
        <v>16</v>
      </c>
      <c r="AG52" s="33" t="s">
        <v>16</v>
      </c>
      <c r="AH52" s="33" t="s">
        <v>16</v>
      </c>
      <c r="AI52" s="33" t="s">
        <v>16</v>
      </c>
      <c r="AJ52" s="33"/>
      <c r="AK52" s="105" t="b">
        <f>IF(AND(Table3[[#This Row],[Column7]]=TRUE,COUNTBLANK(Table3[[#This Row],[Date 1]:[Date 8]])=8),TRUE,FALSE)</f>
        <v>0</v>
      </c>
      <c r="AL52" s="105" t="b">
        <f>COUNTIF(Table3[[#This Row],[26]:[512]],"yes")&gt;0</f>
        <v>0</v>
      </c>
      <c r="AM52" s="25" t="e">
        <f>IF(COUNTBLANK(K52:AB52)&lt;&gt;13,IF(Table3[[#This Row],[Comments]]="Please order in multiples of 20. Minimum order of 100.",IF(COUNTBLANK(Table3[[#This Row],[Date 1]:[Order]])=12,"",1),1),IF(OR(G52="yes",H52="yes",I52="yes",F52="yes",#REF!="yes",J52="yes"),1,""))</f>
        <v>#REF!</v>
      </c>
    </row>
    <row r="53" spans="1:39" ht="36" thickBot="1">
      <c r="A53" s="20" t="s">
        <v>784</v>
      </c>
      <c r="B53" s="135" t="s">
        <v>8192</v>
      </c>
      <c r="C53" s="133"/>
      <c r="D53" s="131" t="s">
        <v>8025</v>
      </c>
      <c r="E53" s="23"/>
      <c r="F53" s="22" t="s">
        <v>16</v>
      </c>
      <c r="G53" s="22" t="s">
        <v>16</v>
      </c>
      <c r="H53" s="22" t="s">
        <v>16</v>
      </c>
      <c r="I53" s="22"/>
      <c r="J53" s="22" t="s">
        <v>16</v>
      </c>
      <c r="K53" s="15"/>
      <c r="L53" s="16"/>
      <c r="M53" s="16"/>
      <c r="N53" s="16"/>
      <c r="O53" s="16"/>
      <c r="P53" s="16"/>
      <c r="Q53" s="16"/>
      <c r="R53" s="109"/>
      <c r="S53" s="218" t="str">
        <f>Table3[[#This Row],[Column12]]</f>
        <v>Auto:</v>
      </c>
      <c r="T53" s="19"/>
      <c r="U53" s="122" t="str">
        <f>IF(Table3[[#This Row],[TagOrderMethod]]="Ratio:","plants per 1 tag",IF(Table3[[#This Row],[TagOrderMethod]]="tags included","",IF(Table3[[#This Row],[TagOrderMethod]]="Qty:","tags",IF(Table3[[#This Row],[TagOrderMethod]]="Auto:",IF(T53&lt;&gt;"","tags","")))))</f>
        <v/>
      </c>
      <c r="V53" s="123">
        <v>50</v>
      </c>
      <c r="W53" s="123" t="str">
        <f>IF(ISNUMBER(SEARCH("tag",Table3[[#This Row],[Notes]])), "Yes", "No")</f>
        <v>No</v>
      </c>
      <c r="X53" s="123" t="str">
        <f>IF(Table3[[#This Row],[Column11]]="yes","tags included","Auto:")</f>
        <v>Auto:</v>
      </c>
      <c r="Y5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5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Row],[TagOrderMethod]]="Auto:",IF(T53&gt;0,T53,IF(COUNTBLANK(K53:R53)=8,"",(IF(Table3[[#This Row],[Column11]]&lt;&gt;"no",Table3[[#This Row],[Size]]*(SUM(Table3[[#This Row],[Date 1]:[Date 8]])),"")))),""))),(Table3[[#This Row],[Bundle]])),"")</f>
        <v/>
      </c>
      <c r="AA53" s="74" t="str">
        <f t="shared" si="0"/>
        <v/>
      </c>
      <c r="AB53" s="60"/>
      <c r="AC53" s="31"/>
      <c r="AD53" s="32"/>
      <c r="AE53" s="33"/>
      <c r="AF53" s="33" t="s">
        <v>16</v>
      </c>
      <c r="AG53" s="33" t="s">
        <v>16</v>
      </c>
      <c r="AH53" s="33" t="s">
        <v>16</v>
      </c>
      <c r="AI53" s="33"/>
      <c r="AJ53" s="33" t="s">
        <v>16</v>
      </c>
      <c r="AK53" s="105" t="b">
        <f>IF(AND(Table3[[#This Row],[Column7]]=TRUE,COUNTBLANK(Table3[[#This Row],[Date 1]:[Date 8]])=8),TRUE,FALSE)</f>
        <v>0</v>
      </c>
      <c r="AL53" s="105" t="b">
        <f>COUNTIF(Table3[[#This Row],[26]:[512]],"yes")&gt;0</f>
        <v>0</v>
      </c>
      <c r="AM53" s="25" t="e">
        <f>IF(COUNTBLANK(K53:AB53)&lt;&gt;13,IF(Table3[[#This Row],[Comments]]="Please order in multiples of 20. Minimum order of 100.",IF(COUNTBLANK(Table3[[#This Row],[Date 1]:[Order]])=12,"",1),1),IF(OR(G53="yes",H53="yes",I53="yes",F53="yes",#REF!="yes",J53="yes"),1,""))</f>
        <v>#REF!</v>
      </c>
    </row>
    <row r="54" spans="1:39" ht="36" thickBot="1">
      <c r="A54" s="20" t="s">
        <v>784</v>
      </c>
      <c r="B54" s="135" t="s">
        <v>8192</v>
      </c>
      <c r="C54" s="133"/>
      <c r="D54" s="131" t="s">
        <v>8159</v>
      </c>
      <c r="E54" s="23"/>
      <c r="F54" s="22" t="s">
        <v>16</v>
      </c>
      <c r="G54" s="22" t="s">
        <v>16</v>
      </c>
      <c r="H54" s="22" t="s">
        <v>16</v>
      </c>
      <c r="I54" s="22"/>
      <c r="J54" s="22" t="s">
        <v>16</v>
      </c>
      <c r="K54" s="15"/>
      <c r="L54" s="16"/>
      <c r="M54" s="16"/>
      <c r="N54" s="16"/>
      <c r="O54" s="16"/>
      <c r="P54" s="16"/>
      <c r="Q54" s="16"/>
      <c r="R54" s="109"/>
      <c r="S54" s="218" t="str">
        <f>Table3[[#This Row],[Column12]]</f>
        <v>Auto:</v>
      </c>
      <c r="T54" s="19"/>
      <c r="U54" s="122" t="str">
        <f>IF(Table3[[#This Row],[TagOrderMethod]]="Ratio:","plants per 1 tag",IF(Table3[[#This Row],[TagOrderMethod]]="tags included","",IF(Table3[[#This Row],[TagOrderMethod]]="Qty:","tags",IF(Table3[[#This Row],[TagOrderMethod]]="Auto:",IF(T54&lt;&gt;"","tags","")))))</f>
        <v/>
      </c>
      <c r="V54" s="123">
        <v>50</v>
      </c>
      <c r="W54" s="123" t="str">
        <f>IF(ISNUMBER(SEARCH("tag",Table3[[#This Row],[Notes]])), "Yes", "No")</f>
        <v>No</v>
      </c>
      <c r="X54" s="123" t="str">
        <f>IF(Table3[[#This Row],[Column11]]="yes","tags included","Auto:")</f>
        <v>Auto:</v>
      </c>
      <c r="Y5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5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Row],[TagOrderMethod]]="Auto:",IF(T54&gt;0,T54,IF(COUNTBLANK(K54:R54)=8,"",(IF(Table3[[#This Row],[Column11]]&lt;&gt;"no",Table3[[#This Row],[Size]]*(SUM(Table3[[#This Row],[Date 1]:[Date 8]])),"")))),""))),(Table3[[#This Row],[Bundle]])),"")</f>
        <v/>
      </c>
      <c r="AA54" s="74" t="str">
        <f t="shared" si="0"/>
        <v/>
      </c>
      <c r="AB54" s="60"/>
      <c r="AC54" s="31"/>
      <c r="AD54" s="32"/>
      <c r="AE54" s="33"/>
      <c r="AF54" s="33" t="s">
        <v>16</v>
      </c>
      <c r="AG54" s="33" t="s">
        <v>16</v>
      </c>
      <c r="AH54" s="33" t="s">
        <v>16</v>
      </c>
      <c r="AI54" s="33"/>
      <c r="AJ54" s="33" t="s">
        <v>16</v>
      </c>
      <c r="AK54" s="105" t="b">
        <f>IF(AND(Table3[[#This Row],[Column7]]=TRUE,COUNTBLANK(Table3[[#This Row],[Date 1]:[Date 8]])=8),TRUE,FALSE)</f>
        <v>0</v>
      </c>
      <c r="AL54" s="105" t="b">
        <f>COUNTIF(Table3[[#This Row],[26]:[512]],"yes")&gt;0</f>
        <v>0</v>
      </c>
      <c r="AM54" s="25" t="e">
        <f>IF(COUNTBLANK(K54:AB54)&lt;&gt;13,IF(Table3[[#This Row],[Comments]]="Please order in multiples of 20. Minimum order of 100.",IF(COUNTBLANK(Table3[[#This Row],[Date 1]:[Order]])=12,"",1),1),IF(OR(G54="yes",H54="yes",I54="yes",F54="yes",#REF!="yes",J54="yes"),1,""))</f>
        <v>#REF!</v>
      </c>
    </row>
    <row r="55" spans="1:39" ht="36" thickBot="1">
      <c r="A55" s="20" t="s">
        <v>784</v>
      </c>
      <c r="B55" s="135" t="s">
        <v>8192</v>
      </c>
      <c r="C55" s="133"/>
      <c r="D55" s="131" t="s">
        <v>8026</v>
      </c>
      <c r="E55" s="23"/>
      <c r="F55" s="22" t="s">
        <v>16</v>
      </c>
      <c r="G55" s="22" t="s">
        <v>16</v>
      </c>
      <c r="H55" s="22" t="s">
        <v>16</v>
      </c>
      <c r="I55" s="22"/>
      <c r="J55" s="22" t="s">
        <v>16</v>
      </c>
      <c r="K55" s="15"/>
      <c r="L55" s="16"/>
      <c r="M55" s="16"/>
      <c r="N55" s="16"/>
      <c r="O55" s="16"/>
      <c r="P55" s="16"/>
      <c r="Q55" s="16"/>
      <c r="R55" s="109"/>
      <c r="S55" s="218" t="str">
        <f>Table3[[#This Row],[Column12]]</f>
        <v>Auto:</v>
      </c>
      <c r="T55" s="19"/>
      <c r="U55" s="122" t="str">
        <f>IF(Table3[[#This Row],[TagOrderMethod]]="Ratio:","plants per 1 tag",IF(Table3[[#This Row],[TagOrderMethod]]="tags included","",IF(Table3[[#This Row],[TagOrderMethod]]="Qty:","tags",IF(Table3[[#This Row],[TagOrderMethod]]="Auto:",IF(T55&lt;&gt;"","tags","")))))</f>
        <v/>
      </c>
      <c r="V55" s="123">
        <v>50</v>
      </c>
      <c r="W55" s="123" t="str">
        <f>IF(ISNUMBER(SEARCH("tag",Table3[[#This Row],[Notes]])), "Yes", "No")</f>
        <v>No</v>
      </c>
      <c r="X55" s="123" t="str">
        <f>IF(Table3[[#This Row],[Column11]]="yes","tags included","Auto:")</f>
        <v>Auto:</v>
      </c>
      <c r="Y5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5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Row],[TagOrderMethod]]="Auto:",IF(T55&gt;0,T55,IF(COUNTBLANK(K55:R55)=8,"",(IF(Table3[[#This Row],[Column11]]&lt;&gt;"no",Table3[[#This Row],[Size]]*(SUM(Table3[[#This Row],[Date 1]:[Date 8]])),"")))),""))),(Table3[[#This Row],[Bundle]])),"")</f>
        <v/>
      </c>
      <c r="AA55" s="74" t="str">
        <f t="shared" si="0"/>
        <v/>
      </c>
      <c r="AB55" s="60"/>
      <c r="AC55" s="31"/>
      <c r="AD55" s="32"/>
      <c r="AE55" s="33"/>
      <c r="AF55" s="33" t="s">
        <v>16</v>
      </c>
      <c r="AG55" s="33" t="s">
        <v>16</v>
      </c>
      <c r="AH55" s="33" t="s">
        <v>16</v>
      </c>
      <c r="AI55" s="33"/>
      <c r="AJ55" s="33" t="s">
        <v>16</v>
      </c>
      <c r="AK55" s="105" t="b">
        <f>IF(AND(Table3[[#This Row],[Column7]]=TRUE,COUNTBLANK(Table3[[#This Row],[Date 1]:[Date 8]])=8),TRUE,FALSE)</f>
        <v>0</v>
      </c>
      <c r="AL55" s="105" t="b">
        <f>COUNTIF(Table3[[#This Row],[26]:[512]],"yes")&gt;0</f>
        <v>0</v>
      </c>
      <c r="AM55" s="25" t="e">
        <f>IF(COUNTBLANK(K55:AB55)&lt;&gt;13,IF(Table3[[#This Row],[Comments]]="Please order in multiples of 20. Minimum order of 100.",IF(COUNTBLANK(Table3[[#This Row],[Date 1]:[Order]])=12,"",1),1),IF(OR(G55="yes",H55="yes",I55="yes",F55="yes",#REF!="yes",J55="yes"),1,""))</f>
        <v>#REF!</v>
      </c>
    </row>
    <row r="56" spans="1:39" ht="36" thickBot="1">
      <c r="A56" s="20" t="s">
        <v>784</v>
      </c>
      <c r="B56" s="135" t="s">
        <v>8192</v>
      </c>
      <c r="C56" s="136"/>
      <c r="D56" s="137" t="s">
        <v>8027</v>
      </c>
      <c r="E56" s="23"/>
      <c r="F56" s="138" t="s">
        <v>16</v>
      </c>
      <c r="G56" s="22" t="s">
        <v>16</v>
      </c>
      <c r="H56" s="22" t="s">
        <v>16</v>
      </c>
      <c r="I56" s="22"/>
      <c r="J56" s="22" t="s">
        <v>16</v>
      </c>
      <c r="K56" s="149"/>
      <c r="L56" s="139"/>
      <c r="M56" s="139"/>
      <c r="N56" s="139"/>
      <c r="O56" s="139"/>
      <c r="P56" s="139"/>
      <c r="Q56" s="139"/>
      <c r="R56" s="109"/>
      <c r="S56" s="218" t="str">
        <f>Table3[[#This Row],[Column12]]</f>
        <v>Auto:</v>
      </c>
      <c r="T56" s="140"/>
      <c r="U56" s="122" t="str">
        <f>IF(Table3[[#This Row],[TagOrderMethod]]="Ratio:","plants per 1 tag",IF(Table3[[#This Row],[TagOrderMethod]]="tags included","",IF(Table3[[#This Row],[TagOrderMethod]]="Qty:","tags",IF(Table3[[#This Row],[TagOrderMethod]]="Auto:",IF(T56&lt;&gt;"","tags","")))))</f>
        <v/>
      </c>
      <c r="V56" s="123">
        <v>50</v>
      </c>
      <c r="W56" s="123" t="str">
        <f>IF(ISNUMBER(SEARCH("tag",Table3[[#This Row],[Notes]])), "Yes", "No")</f>
        <v>No</v>
      </c>
      <c r="X56" s="123" t="str">
        <f>IF(Table3[[#This Row],[Column11]]="yes","tags included","Auto:")</f>
        <v>Auto:</v>
      </c>
      <c r="Y5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5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Row],[TagOrderMethod]]="Auto:",IF(T56&gt;0,T56,IF(COUNTBLANK(K56:R56)=8,"",(IF(Table3[[#This Row],[Column11]]&lt;&gt;"no",Table3[[#This Row],[Size]]*(SUM(Table3[[#This Row],[Date 1]:[Date 8]])),"")))),""))),(Table3[[#This Row],[Bundle]])),"")</f>
        <v/>
      </c>
      <c r="AA56" s="151" t="str">
        <f t="shared" si="0"/>
        <v/>
      </c>
      <c r="AB56" s="141"/>
      <c r="AC56" s="142"/>
      <c r="AD56" s="143"/>
      <c r="AE56" s="144"/>
      <c r="AF56" s="145" t="s">
        <v>16</v>
      </c>
      <c r="AG56" s="33" t="s">
        <v>16</v>
      </c>
      <c r="AH56" s="33" t="s">
        <v>16</v>
      </c>
      <c r="AI56" s="33"/>
      <c r="AJ56" s="128" t="s">
        <v>16</v>
      </c>
      <c r="AK56" s="146" t="b">
        <f>IF(AND(Table3[[#This Row],[Column7]]=TRUE,COUNTBLANK(Table3[[#This Row],[Date 1]:[Date 8]])=8),TRUE,FALSE)</f>
        <v>0</v>
      </c>
      <c r="AL56" s="146" t="b">
        <f>COUNTIF(Table3[[#This Row],[26]:[512]],"yes")&gt;0</f>
        <v>0</v>
      </c>
      <c r="AM56" s="153" t="e">
        <f>IF(COUNTBLANK(K56:AB56)&lt;&gt;13,IF(Table3[[#This Row],[Comments]]="Please order in multiples of 20. Minimum order of 100.",IF(COUNTBLANK(Table3[[#This Row],[Date 1]:[Order]])=12,"",1),1),IF(OR(G56="yes",H56="yes",I56="yes",F56="yes",#REF!="yes",J56="yes"),1,""))</f>
        <v>#REF!</v>
      </c>
    </row>
    <row r="57" spans="1:39" ht="36" thickBot="1">
      <c r="A57" s="20" t="s">
        <v>784</v>
      </c>
      <c r="B57" s="135" t="s">
        <v>8192</v>
      </c>
      <c r="C57" s="136"/>
      <c r="D57" s="137" t="s">
        <v>7856</v>
      </c>
      <c r="E57" s="23"/>
      <c r="F57" s="138" t="s">
        <v>16</v>
      </c>
      <c r="G57" s="22" t="s">
        <v>16</v>
      </c>
      <c r="H57" s="22" t="s">
        <v>16</v>
      </c>
      <c r="I57" s="22"/>
      <c r="J57" s="22" t="s">
        <v>16</v>
      </c>
      <c r="K57" s="149"/>
      <c r="L57" s="139"/>
      <c r="M57" s="139"/>
      <c r="N57" s="139"/>
      <c r="O57" s="139"/>
      <c r="P57" s="139"/>
      <c r="Q57" s="139"/>
      <c r="R57" s="109"/>
      <c r="S57" s="218" t="str">
        <f>Table3[[#This Row],[Column12]]</f>
        <v>Auto:</v>
      </c>
      <c r="T57" s="140"/>
      <c r="U57" s="122" t="str">
        <f>IF(Table3[[#This Row],[TagOrderMethod]]="Ratio:","plants per 1 tag",IF(Table3[[#This Row],[TagOrderMethod]]="tags included","",IF(Table3[[#This Row],[TagOrderMethod]]="Qty:","tags",IF(Table3[[#This Row],[TagOrderMethod]]="Auto:",IF(T57&lt;&gt;"","tags","")))))</f>
        <v/>
      </c>
      <c r="V57" s="123">
        <v>50</v>
      </c>
      <c r="W57" s="123" t="str">
        <f>IF(ISNUMBER(SEARCH("tag",Table3[[#This Row],[Notes]])), "Yes", "No")</f>
        <v>No</v>
      </c>
      <c r="X57" s="123" t="str">
        <f>IF(Table3[[#This Row],[Column11]]="yes","tags included","Auto:")</f>
        <v>Auto:</v>
      </c>
      <c r="Y5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5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Row],[TagOrderMethod]]="Auto:",IF(T57&gt;0,T57,IF(COUNTBLANK(K57:R57)=8,"",(IF(Table3[[#This Row],[Column11]]&lt;&gt;"no",Table3[[#This Row],[Size]]*(SUM(Table3[[#This Row],[Date 1]:[Date 8]])),"")))),""))),(Table3[[#This Row],[Bundle]])),"")</f>
        <v/>
      </c>
      <c r="AA57" s="151" t="str">
        <f t="shared" si="0"/>
        <v/>
      </c>
      <c r="AB57" s="141"/>
      <c r="AC57" s="142"/>
      <c r="AD57" s="143"/>
      <c r="AE57" s="144"/>
      <c r="AF57" s="145" t="s">
        <v>16</v>
      </c>
      <c r="AG57" s="33" t="s">
        <v>16</v>
      </c>
      <c r="AH57" s="33" t="s">
        <v>16</v>
      </c>
      <c r="AI57" s="33"/>
      <c r="AJ57" s="128" t="s">
        <v>16</v>
      </c>
      <c r="AK57" s="146" t="b">
        <f>IF(AND(Table3[[#This Row],[Column7]]=TRUE,COUNTBLANK(Table3[[#This Row],[Date 1]:[Date 8]])=8),TRUE,FALSE)</f>
        <v>0</v>
      </c>
      <c r="AL57" s="146" t="b">
        <f>COUNTIF(Table3[[#This Row],[26]:[512]],"yes")&gt;0</f>
        <v>0</v>
      </c>
      <c r="AM57" s="153" t="e">
        <f>IF(COUNTBLANK(K57:AB57)&lt;&gt;13,IF(Table3[[#This Row],[Comments]]="Please order in multiples of 20. Minimum order of 100.",IF(COUNTBLANK(Table3[[#This Row],[Date 1]:[Order]])=12,"",1),1),IF(OR(G57="yes",H57="yes",I57="yes",F57="yes",#REF!="yes",J57="yes"),1,""))</f>
        <v>#REF!</v>
      </c>
    </row>
    <row r="58" spans="1:39" ht="36" thickBot="1">
      <c r="A58" s="20" t="s">
        <v>784</v>
      </c>
      <c r="B58" s="135" t="s">
        <v>8192</v>
      </c>
      <c r="C58" s="136"/>
      <c r="D58" s="137" t="s">
        <v>8028</v>
      </c>
      <c r="E58" s="23"/>
      <c r="F58" s="138" t="s">
        <v>16</v>
      </c>
      <c r="G58" s="22" t="s">
        <v>16</v>
      </c>
      <c r="H58" s="22" t="s">
        <v>16</v>
      </c>
      <c r="I58" s="22"/>
      <c r="J58" s="22" t="s">
        <v>16</v>
      </c>
      <c r="K58" s="149"/>
      <c r="L58" s="139"/>
      <c r="M58" s="139"/>
      <c r="N58" s="139"/>
      <c r="O58" s="139"/>
      <c r="P58" s="139"/>
      <c r="Q58" s="139"/>
      <c r="R58" s="109"/>
      <c r="S58" s="218" t="str">
        <f>Table3[[#This Row],[Column12]]</f>
        <v>Auto:</v>
      </c>
      <c r="T58" s="140"/>
      <c r="U58" s="122" t="str">
        <f>IF(Table3[[#This Row],[TagOrderMethod]]="Ratio:","plants per 1 tag",IF(Table3[[#This Row],[TagOrderMethod]]="tags included","",IF(Table3[[#This Row],[TagOrderMethod]]="Qty:","tags",IF(Table3[[#This Row],[TagOrderMethod]]="Auto:",IF(T58&lt;&gt;"","tags","")))))</f>
        <v/>
      </c>
      <c r="V58" s="123">
        <v>50</v>
      </c>
      <c r="W58" s="123" t="str">
        <f>IF(ISNUMBER(SEARCH("tag",Table3[[#This Row],[Notes]])), "Yes", "No")</f>
        <v>No</v>
      </c>
      <c r="X58" s="123" t="str">
        <f>IF(Table3[[#This Row],[Column11]]="yes","tags included","Auto:")</f>
        <v>Auto:</v>
      </c>
      <c r="Y5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5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Row],[TagOrderMethod]]="Auto:",IF(T58&gt;0,T58,IF(COUNTBLANK(K58:R58)=8,"",(IF(Table3[[#This Row],[Column11]]&lt;&gt;"no",Table3[[#This Row],[Size]]*(SUM(Table3[[#This Row],[Date 1]:[Date 8]])),"")))),""))),(Table3[[#This Row],[Bundle]])),"")</f>
        <v/>
      </c>
      <c r="AA58" s="151" t="str">
        <f t="shared" si="0"/>
        <v/>
      </c>
      <c r="AB58" s="141"/>
      <c r="AC58" s="142"/>
      <c r="AD58" s="143"/>
      <c r="AE58" s="144"/>
      <c r="AF58" s="145" t="s">
        <v>16</v>
      </c>
      <c r="AG58" s="33" t="s">
        <v>16</v>
      </c>
      <c r="AH58" s="33" t="s">
        <v>16</v>
      </c>
      <c r="AI58" s="33"/>
      <c r="AJ58" s="128" t="s">
        <v>16</v>
      </c>
      <c r="AK58" s="146" t="b">
        <f>IF(AND(Table3[[#This Row],[Column7]]=TRUE,COUNTBLANK(Table3[[#This Row],[Date 1]:[Date 8]])=8),TRUE,FALSE)</f>
        <v>0</v>
      </c>
      <c r="AL58" s="146" t="b">
        <f>COUNTIF(Table3[[#This Row],[26]:[512]],"yes")&gt;0</f>
        <v>0</v>
      </c>
      <c r="AM58" s="153" t="e">
        <f>IF(COUNTBLANK(K58:AB58)&lt;&gt;13,IF(Table3[[#This Row],[Comments]]="Please order in multiples of 20. Minimum order of 100.",IF(COUNTBLANK(Table3[[#This Row],[Date 1]:[Order]])=12,"",1),1),IF(OR(G58="yes",H58="yes",I58="yes",F58="yes",#REF!="yes",J58="yes"),1,""))</f>
        <v>#REF!</v>
      </c>
    </row>
    <row r="59" spans="1:39" ht="36" thickBot="1">
      <c r="A59" s="20" t="s">
        <v>784</v>
      </c>
      <c r="B59" s="135" t="s">
        <v>8192</v>
      </c>
      <c r="C59" s="136"/>
      <c r="D59" s="131" t="s">
        <v>8029</v>
      </c>
      <c r="E59" s="23"/>
      <c r="F59" s="138" t="s">
        <v>16</v>
      </c>
      <c r="G59" s="22" t="s">
        <v>16</v>
      </c>
      <c r="H59" s="22" t="s">
        <v>16</v>
      </c>
      <c r="I59" s="22"/>
      <c r="J59" s="22" t="s">
        <v>16</v>
      </c>
      <c r="K59" s="149"/>
      <c r="L59" s="139"/>
      <c r="M59" s="139"/>
      <c r="N59" s="139"/>
      <c r="O59" s="139"/>
      <c r="P59" s="139"/>
      <c r="Q59" s="139"/>
      <c r="R59" s="109"/>
      <c r="S59" s="218" t="str">
        <f>Table3[[#This Row],[Column12]]</f>
        <v>Auto:</v>
      </c>
      <c r="T59" s="140"/>
      <c r="U59" s="122" t="str">
        <f>IF(Table3[[#This Row],[TagOrderMethod]]="Ratio:","plants per 1 tag",IF(Table3[[#This Row],[TagOrderMethod]]="tags included","",IF(Table3[[#This Row],[TagOrderMethod]]="Qty:","tags",IF(Table3[[#This Row],[TagOrderMethod]]="Auto:",IF(T59&lt;&gt;"","tags","")))))</f>
        <v/>
      </c>
      <c r="V59" s="123">
        <v>50</v>
      </c>
      <c r="W59" s="123" t="str">
        <f>IF(ISNUMBER(SEARCH("tag",Table3[[#This Row],[Notes]])), "Yes", "No")</f>
        <v>No</v>
      </c>
      <c r="X59" s="123" t="str">
        <f>IF(Table3[[#This Row],[Column11]]="yes","tags included","Auto:")</f>
        <v>Auto:</v>
      </c>
      <c r="Y5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5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Row],[TagOrderMethod]]="Auto:",IF(T59&gt;0,T59,IF(COUNTBLANK(K59:R59)=8,"",(IF(Table3[[#This Row],[Column11]]&lt;&gt;"no",Table3[[#This Row],[Size]]*(SUM(Table3[[#This Row],[Date 1]:[Date 8]])),"")))),""))),(Table3[[#This Row],[Bundle]])),"")</f>
        <v/>
      </c>
      <c r="AA59" s="151" t="str">
        <f t="shared" si="0"/>
        <v/>
      </c>
      <c r="AB59" s="141"/>
      <c r="AC59" s="142"/>
      <c r="AD59" s="143"/>
      <c r="AE59" s="144"/>
      <c r="AF59" s="145" t="s">
        <v>16</v>
      </c>
      <c r="AG59" s="33" t="s">
        <v>16</v>
      </c>
      <c r="AH59" s="33" t="s">
        <v>16</v>
      </c>
      <c r="AI59" s="33"/>
      <c r="AJ59" s="128" t="s">
        <v>16</v>
      </c>
      <c r="AK59" s="146" t="b">
        <f>IF(AND(Table3[[#This Row],[Column7]]=TRUE,COUNTBLANK(Table3[[#This Row],[Date 1]:[Date 8]])=8),TRUE,FALSE)</f>
        <v>0</v>
      </c>
      <c r="AL59" s="146" t="b">
        <f>COUNTIF(Table3[[#This Row],[26]:[512]],"yes")&gt;0</f>
        <v>0</v>
      </c>
      <c r="AM59" s="153" t="e">
        <f>IF(COUNTBLANK(K59:AB59)&lt;&gt;13,IF(Table3[[#This Row],[Comments]]="Please order in multiples of 20. Minimum order of 100.",IF(COUNTBLANK(Table3[[#This Row],[Date 1]:[Order]])=12,"",1),1),IF(OR(G59="yes",H59="yes",I59="yes",F59="yes",#REF!="yes",J59="yes"),1,""))</f>
        <v>#REF!</v>
      </c>
    </row>
    <row r="60" spans="1:39" ht="36" thickBot="1">
      <c r="A60" s="20" t="s">
        <v>784</v>
      </c>
      <c r="B60" s="135" t="s">
        <v>8192</v>
      </c>
      <c r="C60" s="136"/>
      <c r="D60" s="131" t="s">
        <v>8030</v>
      </c>
      <c r="E60" s="23"/>
      <c r="F60" s="138" t="s">
        <v>16</v>
      </c>
      <c r="G60" s="22" t="s">
        <v>16</v>
      </c>
      <c r="H60" s="22" t="s">
        <v>16</v>
      </c>
      <c r="I60" s="22"/>
      <c r="J60" s="22" t="s">
        <v>16</v>
      </c>
      <c r="K60" s="149"/>
      <c r="L60" s="139"/>
      <c r="M60" s="139"/>
      <c r="N60" s="139"/>
      <c r="O60" s="139"/>
      <c r="P60" s="139"/>
      <c r="Q60" s="139"/>
      <c r="R60" s="109"/>
      <c r="S60" s="218" t="str">
        <f>Table3[[#This Row],[Column12]]</f>
        <v>Auto:</v>
      </c>
      <c r="T60" s="140"/>
      <c r="U60" s="122" t="str">
        <f>IF(Table3[[#This Row],[TagOrderMethod]]="Ratio:","plants per 1 tag",IF(Table3[[#This Row],[TagOrderMethod]]="tags included","",IF(Table3[[#This Row],[TagOrderMethod]]="Qty:","tags",IF(Table3[[#This Row],[TagOrderMethod]]="Auto:",IF(T60&lt;&gt;"","tags","")))))</f>
        <v/>
      </c>
      <c r="V60" s="123">
        <v>50</v>
      </c>
      <c r="W60" s="123" t="str">
        <f>IF(ISNUMBER(SEARCH("tag",Table3[[#This Row],[Notes]])), "Yes", "No")</f>
        <v>No</v>
      </c>
      <c r="X60" s="123" t="str">
        <f>IF(Table3[[#This Row],[Column11]]="yes","tags included","Auto:")</f>
        <v>Auto:</v>
      </c>
      <c r="Y6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6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Row],[TagOrderMethod]]="Auto:",IF(T60&gt;0,T60,IF(COUNTBLANK(K60:R60)=8,"",(IF(Table3[[#This Row],[Column11]]&lt;&gt;"no",Table3[[#This Row],[Size]]*(SUM(Table3[[#This Row],[Date 1]:[Date 8]])),"")))),""))),(Table3[[#This Row],[Bundle]])),"")</f>
        <v/>
      </c>
      <c r="AA60" s="151" t="str">
        <f t="shared" si="0"/>
        <v/>
      </c>
      <c r="AB60" s="141"/>
      <c r="AC60" s="142"/>
      <c r="AD60" s="143"/>
      <c r="AE60" s="144"/>
      <c r="AF60" s="145" t="s">
        <v>16</v>
      </c>
      <c r="AG60" s="33" t="s">
        <v>16</v>
      </c>
      <c r="AH60" s="33" t="s">
        <v>16</v>
      </c>
      <c r="AI60" s="33"/>
      <c r="AJ60" s="128" t="s">
        <v>16</v>
      </c>
      <c r="AK60" s="146" t="b">
        <f>IF(AND(Table3[[#This Row],[Column7]]=TRUE,COUNTBLANK(Table3[[#This Row],[Date 1]:[Date 8]])=8),TRUE,FALSE)</f>
        <v>0</v>
      </c>
      <c r="AL60" s="146" t="b">
        <f>COUNTIF(Table3[[#This Row],[26]:[512]],"yes")&gt;0</f>
        <v>0</v>
      </c>
      <c r="AM60" s="153" t="e">
        <f>IF(COUNTBLANK(K60:AB60)&lt;&gt;13,IF(Table3[[#This Row],[Comments]]="Please order in multiples of 20. Minimum order of 100.",IF(COUNTBLANK(Table3[[#This Row],[Date 1]:[Order]])=12,"",1),1),IF(OR(G60="yes",H60="yes",I60="yes",F60="yes",#REF!="yes",J60="yes"),1,""))</f>
        <v>#REF!</v>
      </c>
    </row>
    <row r="61" spans="1:39" ht="36" thickBot="1">
      <c r="A61" s="20" t="s">
        <v>784</v>
      </c>
      <c r="B61" s="135" t="s">
        <v>8192</v>
      </c>
      <c r="C61" s="136"/>
      <c r="D61" s="131" t="s">
        <v>8031</v>
      </c>
      <c r="E61" s="23"/>
      <c r="F61" s="138" t="s">
        <v>16</v>
      </c>
      <c r="G61" s="22" t="s">
        <v>16</v>
      </c>
      <c r="H61" s="22" t="s">
        <v>16</v>
      </c>
      <c r="I61" s="22"/>
      <c r="J61" s="22" t="s">
        <v>16</v>
      </c>
      <c r="K61" s="149"/>
      <c r="L61" s="139"/>
      <c r="M61" s="139"/>
      <c r="N61" s="139"/>
      <c r="O61" s="139"/>
      <c r="P61" s="139"/>
      <c r="Q61" s="139"/>
      <c r="R61" s="109"/>
      <c r="S61" s="218" t="str">
        <f>Table3[[#This Row],[Column12]]</f>
        <v>Auto:</v>
      </c>
      <c r="T61" s="140"/>
      <c r="U61" s="122" t="str">
        <f>IF(Table3[[#This Row],[TagOrderMethod]]="Ratio:","plants per 1 tag",IF(Table3[[#This Row],[TagOrderMethod]]="tags included","",IF(Table3[[#This Row],[TagOrderMethod]]="Qty:","tags",IF(Table3[[#This Row],[TagOrderMethod]]="Auto:",IF(T61&lt;&gt;"","tags","")))))</f>
        <v/>
      </c>
      <c r="V61" s="123">
        <v>50</v>
      </c>
      <c r="W61" s="123" t="str">
        <f>IF(ISNUMBER(SEARCH("tag",Table3[[#This Row],[Notes]])), "Yes", "No")</f>
        <v>No</v>
      </c>
      <c r="X61" s="123" t="str">
        <f>IF(Table3[[#This Row],[Column11]]="yes","tags included","Auto:")</f>
        <v>Auto:</v>
      </c>
      <c r="Y6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6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Row],[TagOrderMethod]]="Auto:",IF(T61&gt;0,T61,IF(COUNTBLANK(K61:R61)=8,"",(IF(Table3[[#This Row],[Column11]]&lt;&gt;"no",Table3[[#This Row],[Size]]*(SUM(Table3[[#This Row],[Date 1]:[Date 8]])),"")))),""))),(Table3[[#This Row],[Bundle]])),"")</f>
        <v/>
      </c>
      <c r="AA61" s="151" t="str">
        <f t="shared" si="0"/>
        <v/>
      </c>
      <c r="AB61" s="141"/>
      <c r="AC61" s="142"/>
      <c r="AD61" s="143"/>
      <c r="AE61" s="144"/>
      <c r="AF61" s="145" t="s">
        <v>16</v>
      </c>
      <c r="AG61" s="33" t="s">
        <v>16</v>
      </c>
      <c r="AH61" s="33" t="s">
        <v>16</v>
      </c>
      <c r="AI61" s="33"/>
      <c r="AJ61" s="128" t="s">
        <v>16</v>
      </c>
      <c r="AK61" s="146" t="b">
        <f>IF(AND(Table3[[#This Row],[Column7]]=TRUE,COUNTBLANK(Table3[[#This Row],[Date 1]:[Date 8]])=8),TRUE,FALSE)</f>
        <v>0</v>
      </c>
      <c r="AL61" s="146" t="b">
        <f>COUNTIF(Table3[[#This Row],[26]:[512]],"yes")&gt;0</f>
        <v>0</v>
      </c>
      <c r="AM61" s="153" t="e">
        <f>IF(COUNTBLANK(K61:AB61)&lt;&gt;13,IF(Table3[[#This Row],[Comments]]="Please order in multiples of 20. Minimum order of 100.",IF(COUNTBLANK(Table3[[#This Row],[Date 1]:[Order]])=12,"",1),1),IF(OR(G61="yes",H61="yes",I61="yes",F61="yes",#REF!="yes",J61="yes"),1,""))</f>
        <v>#REF!</v>
      </c>
    </row>
    <row r="62" spans="1:39" ht="36" thickBot="1">
      <c r="A62" s="20" t="s">
        <v>784</v>
      </c>
      <c r="B62" s="135" t="s">
        <v>8192</v>
      </c>
      <c r="C62" s="136"/>
      <c r="D62" s="131" t="s">
        <v>8032</v>
      </c>
      <c r="E62" s="23"/>
      <c r="F62" s="138" t="s">
        <v>16</v>
      </c>
      <c r="G62" s="22" t="s">
        <v>16</v>
      </c>
      <c r="H62" s="22" t="s">
        <v>16</v>
      </c>
      <c r="I62" s="22"/>
      <c r="J62" s="22" t="s">
        <v>16</v>
      </c>
      <c r="K62" s="149"/>
      <c r="L62" s="139"/>
      <c r="M62" s="139"/>
      <c r="N62" s="139"/>
      <c r="O62" s="139"/>
      <c r="P62" s="139"/>
      <c r="Q62" s="139"/>
      <c r="R62" s="109"/>
      <c r="S62" s="218" t="str">
        <f>Table3[[#This Row],[Column12]]</f>
        <v>Auto:</v>
      </c>
      <c r="T62" s="140"/>
      <c r="U62" s="122" t="str">
        <f>IF(Table3[[#This Row],[TagOrderMethod]]="Ratio:","plants per 1 tag",IF(Table3[[#This Row],[TagOrderMethod]]="tags included","",IF(Table3[[#This Row],[TagOrderMethod]]="Qty:","tags",IF(Table3[[#This Row],[TagOrderMethod]]="Auto:",IF(T62&lt;&gt;"","tags","")))))</f>
        <v/>
      </c>
      <c r="V62" s="123">
        <v>50</v>
      </c>
      <c r="W62" s="123" t="str">
        <f>IF(ISNUMBER(SEARCH("tag",Table3[[#This Row],[Notes]])), "Yes", "No")</f>
        <v>No</v>
      </c>
      <c r="X62" s="123" t="str">
        <f>IF(Table3[[#This Row],[Column11]]="yes","tags included","Auto:")</f>
        <v>Auto:</v>
      </c>
      <c r="Y6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6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Row],[TagOrderMethod]]="Auto:",IF(T62&gt;0,T62,IF(COUNTBLANK(K62:R62)=8,"",(IF(Table3[[#This Row],[Column11]]&lt;&gt;"no",Table3[[#This Row],[Size]]*(SUM(Table3[[#This Row],[Date 1]:[Date 8]])),"")))),""))),(Table3[[#This Row],[Bundle]])),"")</f>
        <v/>
      </c>
      <c r="AA62" s="151" t="str">
        <f t="shared" si="0"/>
        <v/>
      </c>
      <c r="AB62" s="141"/>
      <c r="AC62" s="142"/>
      <c r="AD62" s="143"/>
      <c r="AE62" s="144"/>
      <c r="AF62" s="145" t="s">
        <v>16</v>
      </c>
      <c r="AG62" s="128" t="s">
        <v>16</v>
      </c>
      <c r="AH62" s="128" t="s">
        <v>16</v>
      </c>
      <c r="AI62" s="128"/>
      <c r="AJ62" s="128" t="s">
        <v>16</v>
      </c>
      <c r="AK62" s="146" t="b">
        <f>IF(AND(Table3[[#This Row],[Column7]]=TRUE,COUNTBLANK(Table3[[#This Row],[Date 1]:[Date 8]])=8),TRUE,FALSE)</f>
        <v>0</v>
      </c>
      <c r="AL62" s="146" t="b">
        <f>COUNTIF(Table3[[#This Row],[26]:[512]],"yes")&gt;0</f>
        <v>0</v>
      </c>
      <c r="AM62" s="153" t="e">
        <f>IF(COUNTBLANK(K62:AB62)&lt;&gt;13,IF(Table3[[#This Row],[Comments]]="Please order in multiples of 20. Minimum order of 100.",IF(COUNTBLANK(Table3[[#This Row],[Date 1]:[Order]])=12,"",1),1),IF(OR(G62="yes",H62="yes",I62="yes",F62="yes",#REF!="yes",J62="yes"),1,""))</f>
        <v>#REF!</v>
      </c>
    </row>
    <row r="63" spans="1:39" ht="36" thickBot="1">
      <c r="A63" s="20" t="s">
        <v>784</v>
      </c>
      <c r="B63" s="135" t="s">
        <v>8192</v>
      </c>
      <c r="C63" s="136"/>
      <c r="D63" s="131" t="s">
        <v>8033</v>
      </c>
      <c r="E63" s="23"/>
      <c r="F63" s="138" t="s">
        <v>16</v>
      </c>
      <c r="G63" s="22" t="s">
        <v>16</v>
      </c>
      <c r="H63" s="22" t="s">
        <v>16</v>
      </c>
      <c r="I63" s="22"/>
      <c r="J63" s="22" t="s">
        <v>16</v>
      </c>
      <c r="K63" s="149"/>
      <c r="L63" s="139"/>
      <c r="M63" s="139"/>
      <c r="N63" s="139"/>
      <c r="O63" s="139"/>
      <c r="P63" s="139"/>
      <c r="Q63" s="139"/>
      <c r="R63" s="109"/>
      <c r="S63" s="218" t="str">
        <f>Table3[[#This Row],[Column12]]</f>
        <v>Auto:</v>
      </c>
      <c r="T63" s="140"/>
      <c r="U63" s="122" t="str">
        <f>IF(Table3[[#This Row],[TagOrderMethod]]="Ratio:","plants per 1 tag",IF(Table3[[#This Row],[TagOrderMethod]]="tags included","",IF(Table3[[#This Row],[TagOrderMethod]]="Qty:","tags",IF(Table3[[#This Row],[TagOrderMethod]]="Auto:",IF(T63&lt;&gt;"","tags","")))))</f>
        <v/>
      </c>
      <c r="V63" s="123">
        <v>50</v>
      </c>
      <c r="W63" s="123" t="str">
        <f>IF(ISNUMBER(SEARCH("tag",Table3[[#This Row],[Notes]])), "Yes", "No")</f>
        <v>No</v>
      </c>
      <c r="X63" s="123" t="str">
        <f>IF(Table3[[#This Row],[Column11]]="yes","tags included","Auto:")</f>
        <v>Auto:</v>
      </c>
      <c r="Y6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6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Row],[TagOrderMethod]]="Auto:",IF(T63&gt;0,T63,IF(COUNTBLANK(K63:R63)=8,"",(IF(Table3[[#This Row],[Column11]]&lt;&gt;"no",Table3[[#This Row],[Size]]*(SUM(Table3[[#This Row],[Date 1]:[Date 8]])),"")))),""))),(Table3[[#This Row],[Bundle]])),"")</f>
        <v/>
      </c>
      <c r="AA63" s="151" t="str">
        <f t="shared" si="0"/>
        <v/>
      </c>
      <c r="AB63" s="141"/>
      <c r="AC63" s="142"/>
      <c r="AD63" s="143"/>
      <c r="AE63" s="144"/>
      <c r="AF63" s="145" t="s">
        <v>16</v>
      </c>
      <c r="AG63" s="128" t="s">
        <v>16</v>
      </c>
      <c r="AH63" s="128" t="s">
        <v>16</v>
      </c>
      <c r="AI63" s="128"/>
      <c r="AJ63" s="128" t="s">
        <v>16</v>
      </c>
      <c r="AK63" s="146" t="b">
        <f>IF(AND(Table3[[#This Row],[Column7]]=TRUE,COUNTBLANK(Table3[[#This Row],[Date 1]:[Date 8]])=8),TRUE,FALSE)</f>
        <v>0</v>
      </c>
      <c r="AL63" s="146" t="b">
        <f>COUNTIF(Table3[[#This Row],[26]:[512]],"yes")&gt;0</f>
        <v>0</v>
      </c>
      <c r="AM63" s="153" t="e">
        <f>IF(COUNTBLANK(K63:AB63)&lt;&gt;13,IF(Table3[[#This Row],[Comments]]="Please order in multiples of 20. Minimum order of 100.",IF(COUNTBLANK(Table3[[#This Row],[Date 1]:[Order]])=12,"",1),1),IF(OR(G63="yes",H63="yes",I63="yes",F63="yes",#REF!="yes",J63="yes"),1,""))</f>
        <v>#REF!</v>
      </c>
    </row>
    <row r="64" spans="1:39" ht="36" thickBot="1">
      <c r="A64" s="20" t="s">
        <v>784</v>
      </c>
      <c r="B64" s="135" t="s">
        <v>8192</v>
      </c>
      <c r="C64" s="136"/>
      <c r="D64" s="137" t="s">
        <v>8034</v>
      </c>
      <c r="E64" s="23"/>
      <c r="F64" s="138" t="s">
        <v>16</v>
      </c>
      <c r="G64" s="22" t="s">
        <v>16</v>
      </c>
      <c r="H64" s="22" t="s">
        <v>16</v>
      </c>
      <c r="I64" s="22"/>
      <c r="J64" s="22" t="s">
        <v>16</v>
      </c>
      <c r="K64" s="149"/>
      <c r="L64" s="139"/>
      <c r="M64" s="139"/>
      <c r="N64" s="139"/>
      <c r="O64" s="139"/>
      <c r="P64" s="139"/>
      <c r="Q64" s="139"/>
      <c r="R64" s="109"/>
      <c r="S64" s="218" t="str">
        <f>Table3[[#This Row],[Column12]]</f>
        <v>Auto:</v>
      </c>
      <c r="T64" s="140"/>
      <c r="U64" s="122" t="str">
        <f>IF(Table3[[#This Row],[TagOrderMethod]]="Ratio:","plants per 1 tag",IF(Table3[[#This Row],[TagOrderMethod]]="tags included","",IF(Table3[[#This Row],[TagOrderMethod]]="Qty:","tags",IF(Table3[[#This Row],[TagOrderMethod]]="Auto:",IF(T64&lt;&gt;"","tags","")))))</f>
        <v/>
      </c>
      <c r="V64" s="123">
        <v>50</v>
      </c>
      <c r="W64" s="123" t="str">
        <f>IF(ISNUMBER(SEARCH("tag",Table3[[#This Row],[Notes]])), "Yes", "No")</f>
        <v>No</v>
      </c>
      <c r="X64" s="123" t="str">
        <f>IF(Table3[[#This Row],[Column11]]="yes","tags included","Auto:")</f>
        <v>Auto:</v>
      </c>
      <c r="Y6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6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Row],[TagOrderMethod]]="Auto:",IF(T64&gt;0,T64,IF(COUNTBLANK(K64:R64)=8,"",(IF(Table3[[#This Row],[Column11]]&lt;&gt;"no",Table3[[#This Row],[Size]]*(SUM(Table3[[#This Row],[Date 1]:[Date 8]])),"")))),""))),(Table3[[#This Row],[Bundle]])),"")</f>
        <v/>
      </c>
      <c r="AA64" s="151" t="str">
        <f t="shared" si="0"/>
        <v/>
      </c>
      <c r="AB64" s="141"/>
      <c r="AC64" s="142"/>
      <c r="AD64" s="143"/>
      <c r="AE64" s="144"/>
      <c r="AF64" s="145" t="s">
        <v>16</v>
      </c>
      <c r="AG64" s="128" t="s">
        <v>16</v>
      </c>
      <c r="AH64" s="128" t="s">
        <v>16</v>
      </c>
      <c r="AI64" s="128"/>
      <c r="AJ64" s="128" t="s">
        <v>16</v>
      </c>
      <c r="AK64" s="146" t="b">
        <f>IF(AND(Table3[[#This Row],[Column7]]=TRUE,COUNTBLANK(Table3[[#This Row],[Date 1]:[Date 8]])=8),TRUE,FALSE)</f>
        <v>0</v>
      </c>
      <c r="AL64" s="146" t="b">
        <f>COUNTIF(Table3[[#This Row],[26]:[512]],"yes")&gt;0</f>
        <v>0</v>
      </c>
      <c r="AM64" s="153" t="e">
        <f>IF(COUNTBLANK(K64:AB64)&lt;&gt;13,IF(Table3[[#This Row],[Comments]]="Please order in multiples of 20. Minimum order of 100.",IF(COUNTBLANK(Table3[[#This Row],[Date 1]:[Order]])=12,"",1),1),IF(OR(G64="yes",H64="yes",I64="yes",F64="yes",#REF!="yes",J64="yes"),1,""))</f>
        <v>#REF!</v>
      </c>
    </row>
    <row r="65" spans="1:39" ht="36" thickBot="1">
      <c r="A65" s="20" t="s">
        <v>784</v>
      </c>
      <c r="B65" s="135" t="s">
        <v>8192</v>
      </c>
      <c r="C65" s="136"/>
      <c r="D65" s="137" t="s">
        <v>8035</v>
      </c>
      <c r="E65" s="23"/>
      <c r="F65" s="138" t="s">
        <v>16</v>
      </c>
      <c r="G65" s="22" t="s">
        <v>16</v>
      </c>
      <c r="H65" s="22" t="s">
        <v>16</v>
      </c>
      <c r="I65" s="22"/>
      <c r="J65" s="22" t="s">
        <v>16</v>
      </c>
      <c r="K65" s="149"/>
      <c r="L65" s="139"/>
      <c r="M65" s="139"/>
      <c r="N65" s="139"/>
      <c r="O65" s="139"/>
      <c r="P65" s="139"/>
      <c r="Q65" s="139"/>
      <c r="R65" s="109"/>
      <c r="S65" s="218" t="str">
        <f>Table3[[#This Row],[Column12]]</f>
        <v>Auto:</v>
      </c>
      <c r="T65" s="140"/>
      <c r="U65" s="122" t="str">
        <f>IF(Table3[[#This Row],[TagOrderMethod]]="Ratio:","plants per 1 tag",IF(Table3[[#This Row],[TagOrderMethod]]="tags included","",IF(Table3[[#This Row],[TagOrderMethod]]="Qty:","tags",IF(Table3[[#This Row],[TagOrderMethod]]="Auto:",IF(T65&lt;&gt;"","tags","")))))</f>
        <v/>
      </c>
      <c r="V65" s="123">
        <v>50</v>
      </c>
      <c r="W65" s="123" t="str">
        <f>IF(ISNUMBER(SEARCH("tag",Table3[[#This Row],[Notes]])), "Yes", "No")</f>
        <v>No</v>
      </c>
      <c r="X65" s="123" t="str">
        <f>IF(Table3[[#This Row],[Column11]]="yes","tags included","Auto:")</f>
        <v>Auto:</v>
      </c>
      <c r="Y6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6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Row],[TagOrderMethod]]="Auto:",IF(T65&gt;0,T65,IF(COUNTBLANK(K65:R65)=8,"",(IF(Table3[[#This Row],[Column11]]&lt;&gt;"no",Table3[[#This Row],[Size]]*(SUM(Table3[[#This Row],[Date 1]:[Date 8]])),"")))),""))),(Table3[[#This Row],[Bundle]])),"")</f>
        <v/>
      </c>
      <c r="AA65" s="151" t="str">
        <f t="shared" si="0"/>
        <v/>
      </c>
      <c r="AB65" s="141"/>
      <c r="AC65" s="142"/>
      <c r="AD65" s="143"/>
      <c r="AE65" s="144"/>
      <c r="AF65" s="145" t="s">
        <v>16</v>
      </c>
      <c r="AG65" s="128" t="s">
        <v>16</v>
      </c>
      <c r="AH65" s="128" t="s">
        <v>16</v>
      </c>
      <c r="AI65" s="128"/>
      <c r="AJ65" s="128" t="s">
        <v>16</v>
      </c>
      <c r="AK65" s="146" t="b">
        <f>IF(AND(Table3[[#This Row],[Column7]]=TRUE,COUNTBLANK(Table3[[#This Row],[Date 1]:[Date 8]])=8),TRUE,FALSE)</f>
        <v>0</v>
      </c>
      <c r="AL65" s="146" t="b">
        <f>COUNTIF(Table3[[#This Row],[26]:[512]],"yes")&gt;0</f>
        <v>0</v>
      </c>
      <c r="AM65" s="153" t="e">
        <f>IF(COUNTBLANK(K65:AB65)&lt;&gt;13,IF(Table3[[#This Row],[Comments]]="Please order in multiples of 20. Minimum order of 100.",IF(COUNTBLANK(Table3[[#This Row],[Date 1]:[Order]])=12,"",1),1),IF(OR(G65="yes",H65="yes",I65="yes",F65="yes",#REF!="yes",J65="yes"),1,""))</f>
        <v>#REF!</v>
      </c>
    </row>
    <row r="66" spans="1:39" ht="36" thickBot="1">
      <c r="A66" s="20" t="s">
        <v>784</v>
      </c>
      <c r="B66" s="135" t="s">
        <v>8192</v>
      </c>
      <c r="C66" s="136"/>
      <c r="D66" s="137" t="s">
        <v>8160</v>
      </c>
      <c r="E66" s="23"/>
      <c r="F66" s="138" t="s">
        <v>16</v>
      </c>
      <c r="G66" s="22" t="s">
        <v>16</v>
      </c>
      <c r="H66" s="22" t="s">
        <v>16</v>
      </c>
      <c r="I66" s="22"/>
      <c r="J66" s="22" t="s">
        <v>16</v>
      </c>
      <c r="K66" s="149"/>
      <c r="L66" s="139"/>
      <c r="M66" s="139"/>
      <c r="N66" s="139"/>
      <c r="O66" s="139"/>
      <c r="P66" s="139"/>
      <c r="Q66" s="139"/>
      <c r="R66" s="109"/>
      <c r="S66" s="218" t="str">
        <f>Table3[[#This Row],[Column12]]</f>
        <v>Auto:</v>
      </c>
      <c r="T66" s="140"/>
      <c r="U66" s="122" t="str">
        <f>IF(Table3[[#This Row],[TagOrderMethod]]="Ratio:","plants per 1 tag",IF(Table3[[#This Row],[TagOrderMethod]]="tags included","",IF(Table3[[#This Row],[TagOrderMethod]]="Qty:","tags",IF(Table3[[#This Row],[TagOrderMethod]]="Auto:",IF(T66&lt;&gt;"","tags","")))))</f>
        <v/>
      </c>
      <c r="V66" s="123">
        <v>50</v>
      </c>
      <c r="W66" s="123" t="str">
        <f>IF(ISNUMBER(SEARCH("tag",Table3[[#This Row],[Notes]])), "Yes", "No")</f>
        <v>No</v>
      </c>
      <c r="X66" s="123" t="str">
        <f>IF(Table3[[#This Row],[Column11]]="yes","tags included","Auto:")</f>
        <v>Auto:</v>
      </c>
      <c r="Y6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6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Row],[TagOrderMethod]]="Auto:",IF(T66&gt;0,T66,IF(COUNTBLANK(K66:R66)=8,"",(IF(Table3[[#This Row],[Column11]]&lt;&gt;"no",Table3[[#This Row],[Size]]*(SUM(Table3[[#This Row],[Date 1]:[Date 8]])),"")))),""))),(Table3[[#This Row],[Bundle]])),"")</f>
        <v/>
      </c>
      <c r="AA66" s="151" t="str">
        <f t="shared" si="0"/>
        <v/>
      </c>
      <c r="AB66" s="141"/>
      <c r="AC66" s="142"/>
      <c r="AD66" s="143"/>
      <c r="AE66" s="144"/>
      <c r="AF66" s="145" t="s">
        <v>16</v>
      </c>
      <c r="AG66" s="128" t="s">
        <v>16</v>
      </c>
      <c r="AH66" s="128" t="s">
        <v>16</v>
      </c>
      <c r="AI66" s="128"/>
      <c r="AJ66" s="128" t="s">
        <v>16</v>
      </c>
      <c r="AK66" s="146" t="b">
        <f>IF(AND(Table3[[#This Row],[Column7]]=TRUE,COUNTBLANK(Table3[[#This Row],[Date 1]:[Date 8]])=8),TRUE,FALSE)</f>
        <v>0</v>
      </c>
      <c r="AL66" s="146" t="b">
        <f>COUNTIF(Table3[[#This Row],[26]:[512]],"yes")&gt;0</f>
        <v>0</v>
      </c>
      <c r="AM66" s="153" t="e">
        <f>IF(COUNTBLANK(K66:AB66)&lt;&gt;13,IF(Table3[[#This Row],[Comments]]="Please order in multiples of 20. Minimum order of 100.",IF(COUNTBLANK(Table3[[#This Row],[Date 1]:[Order]])=12,"",1),1),IF(OR(G66="yes",H66="yes",I66="yes",F66="yes",#REF!="yes",J66="yes"),1,""))</f>
        <v>#REF!</v>
      </c>
    </row>
    <row r="67" spans="1:39" ht="36" thickBot="1">
      <c r="A67" s="20" t="s">
        <v>784</v>
      </c>
      <c r="B67" s="135" t="s">
        <v>8192</v>
      </c>
      <c r="C67" s="136"/>
      <c r="D67" s="137" t="s">
        <v>8036</v>
      </c>
      <c r="E67" s="23"/>
      <c r="F67" s="138" t="s">
        <v>16</v>
      </c>
      <c r="G67" s="22" t="s">
        <v>16</v>
      </c>
      <c r="H67" s="22" t="s">
        <v>16</v>
      </c>
      <c r="I67" s="22"/>
      <c r="J67" s="22" t="s">
        <v>16</v>
      </c>
      <c r="K67" s="149"/>
      <c r="L67" s="139"/>
      <c r="M67" s="139"/>
      <c r="N67" s="139"/>
      <c r="O67" s="139"/>
      <c r="P67" s="139"/>
      <c r="Q67" s="139"/>
      <c r="R67" s="109"/>
      <c r="S67" s="218" t="str">
        <f>Table3[[#This Row],[Column12]]</f>
        <v>Auto:</v>
      </c>
      <c r="T67" s="140"/>
      <c r="U67" s="122" t="str">
        <f>IF(Table3[[#This Row],[TagOrderMethod]]="Ratio:","plants per 1 tag",IF(Table3[[#This Row],[TagOrderMethod]]="tags included","",IF(Table3[[#This Row],[TagOrderMethod]]="Qty:","tags",IF(Table3[[#This Row],[TagOrderMethod]]="Auto:",IF(T67&lt;&gt;"","tags","")))))</f>
        <v/>
      </c>
      <c r="V67" s="123">
        <v>50</v>
      </c>
      <c r="W67" s="123" t="str">
        <f>IF(ISNUMBER(SEARCH("tag",Table3[[#This Row],[Notes]])), "Yes", "No")</f>
        <v>No</v>
      </c>
      <c r="X67" s="123" t="str">
        <f>IF(Table3[[#This Row],[Column11]]="yes","tags included","Auto:")</f>
        <v>Auto:</v>
      </c>
      <c r="Y6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6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Row],[TagOrderMethod]]="Auto:",IF(T67&gt;0,T67,IF(COUNTBLANK(K67:R67)=8,"",(IF(Table3[[#This Row],[Column11]]&lt;&gt;"no",Table3[[#This Row],[Size]]*(SUM(Table3[[#This Row],[Date 1]:[Date 8]])),"")))),""))),(Table3[[#This Row],[Bundle]])),"")</f>
        <v/>
      </c>
      <c r="AA67" s="151" t="str">
        <f t="shared" si="0"/>
        <v/>
      </c>
      <c r="AB67" s="141"/>
      <c r="AC67" s="142"/>
      <c r="AD67" s="143"/>
      <c r="AE67" s="144"/>
      <c r="AF67" s="145" t="s">
        <v>16</v>
      </c>
      <c r="AG67" s="128" t="s">
        <v>16</v>
      </c>
      <c r="AH67" s="128" t="s">
        <v>16</v>
      </c>
      <c r="AI67" s="128"/>
      <c r="AJ67" s="128" t="s">
        <v>16</v>
      </c>
      <c r="AK67" s="146" t="b">
        <f>IF(AND(Table3[[#This Row],[Column7]]=TRUE,COUNTBLANK(Table3[[#This Row],[Date 1]:[Date 8]])=8),TRUE,FALSE)</f>
        <v>0</v>
      </c>
      <c r="AL67" s="146" t="b">
        <f>COUNTIF(Table3[[#This Row],[26]:[512]],"yes")&gt;0</f>
        <v>0</v>
      </c>
      <c r="AM67" s="153" t="e">
        <f>IF(COUNTBLANK(K67:AB67)&lt;&gt;13,IF(Table3[[#This Row],[Comments]]="Please order in multiples of 20. Minimum order of 100.",IF(COUNTBLANK(Table3[[#This Row],[Date 1]:[Order]])=12,"",1),1),IF(OR(G67="yes",H67="yes",I67="yes",F67="yes",#REF!="yes",J67="yes"),1,""))</f>
        <v>#REF!</v>
      </c>
    </row>
    <row r="68" spans="1:39" ht="36" thickBot="1">
      <c r="A68" s="20" t="s">
        <v>784</v>
      </c>
      <c r="B68" s="135" t="s">
        <v>8192</v>
      </c>
      <c r="C68" s="136"/>
      <c r="D68" s="137" t="s">
        <v>8161</v>
      </c>
      <c r="E68" s="23"/>
      <c r="F68" s="138" t="s">
        <v>16</v>
      </c>
      <c r="G68" s="22" t="s">
        <v>16</v>
      </c>
      <c r="H68" s="22" t="s">
        <v>16</v>
      </c>
      <c r="I68" s="22" t="s">
        <v>16</v>
      </c>
      <c r="J68" s="22"/>
      <c r="K68" s="149"/>
      <c r="L68" s="139"/>
      <c r="M68" s="139"/>
      <c r="N68" s="139"/>
      <c r="O68" s="139"/>
      <c r="P68" s="139"/>
      <c r="Q68" s="139"/>
      <c r="R68" s="109"/>
      <c r="S68" s="218" t="str">
        <f>Table3[[#This Row],[Column12]]</f>
        <v>Auto:</v>
      </c>
      <c r="T68" s="140"/>
      <c r="U68" s="122" t="str">
        <f>IF(Table3[[#This Row],[TagOrderMethod]]="Ratio:","plants per 1 tag",IF(Table3[[#This Row],[TagOrderMethod]]="tags included","",IF(Table3[[#This Row],[TagOrderMethod]]="Qty:","tags",IF(Table3[[#This Row],[TagOrderMethod]]="Auto:",IF(T68&lt;&gt;"","tags","")))))</f>
        <v/>
      </c>
      <c r="V68" s="123">
        <v>50</v>
      </c>
      <c r="W68" s="123" t="str">
        <f>IF(ISNUMBER(SEARCH("tag",Table3[[#This Row],[Notes]])), "Yes", "No")</f>
        <v>No</v>
      </c>
      <c r="X68" s="123" t="str">
        <f>IF(Table3[[#This Row],[Column11]]="yes","tags included","Auto:")</f>
        <v>Auto:</v>
      </c>
      <c r="Y6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6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Row],[TagOrderMethod]]="Auto:",IF(T68&gt;0,T68,IF(COUNTBLANK(K68:R68)=8,"",(IF(Table3[[#This Row],[Column11]]&lt;&gt;"no",Table3[[#This Row],[Size]]*(SUM(Table3[[#This Row],[Date 1]:[Date 8]])),"")))),""))),(Table3[[#This Row],[Bundle]])),"")</f>
        <v/>
      </c>
      <c r="AA68" s="151" t="str">
        <f t="shared" si="0"/>
        <v/>
      </c>
      <c r="AB68" s="141"/>
      <c r="AC68" s="142"/>
      <c r="AD68" s="143"/>
      <c r="AE68" s="144"/>
      <c r="AF68" s="145" t="s">
        <v>16</v>
      </c>
      <c r="AG68" s="128" t="s">
        <v>16</v>
      </c>
      <c r="AH68" s="128" t="s">
        <v>16</v>
      </c>
      <c r="AI68" s="128" t="s">
        <v>16</v>
      </c>
      <c r="AJ68" s="128"/>
      <c r="AK68" s="146" t="b">
        <f>IF(AND(Table3[[#This Row],[Column7]]=TRUE,COUNTBLANK(Table3[[#This Row],[Date 1]:[Date 8]])=8),TRUE,FALSE)</f>
        <v>0</v>
      </c>
      <c r="AL68" s="146" t="b">
        <f>COUNTIF(Table3[[#This Row],[26]:[512]],"yes")&gt;0</f>
        <v>0</v>
      </c>
      <c r="AM68" s="153" t="e">
        <f>IF(COUNTBLANK(K68:AB68)&lt;&gt;13,IF(Table3[[#This Row],[Comments]]="Please order in multiples of 20. Minimum order of 100.",IF(COUNTBLANK(Table3[[#This Row],[Date 1]:[Order]])=12,"",1),1),IF(OR(G68="yes",H68="yes",I68="yes",F68="yes",#REF!="yes",J68="yes"),1,""))</f>
        <v>#REF!</v>
      </c>
    </row>
    <row r="69" spans="1:39" ht="36" thickBot="1">
      <c r="A69" s="20" t="s">
        <v>784</v>
      </c>
      <c r="B69" s="135" t="s">
        <v>8192</v>
      </c>
      <c r="C69" s="136"/>
      <c r="D69" s="137" t="s">
        <v>8037</v>
      </c>
      <c r="E69" s="23"/>
      <c r="F69" s="138" t="s">
        <v>16</v>
      </c>
      <c r="G69" s="22" t="s">
        <v>16</v>
      </c>
      <c r="H69" s="22" t="s">
        <v>16</v>
      </c>
      <c r="I69" s="22" t="s">
        <v>16</v>
      </c>
      <c r="J69" s="22"/>
      <c r="K69" s="149"/>
      <c r="L69" s="139"/>
      <c r="M69" s="139"/>
      <c r="N69" s="139"/>
      <c r="O69" s="139"/>
      <c r="P69" s="139"/>
      <c r="Q69" s="139"/>
      <c r="R69" s="109"/>
      <c r="S69" s="218" t="str">
        <f>Table3[[#This Row],[Column12]]</f>
        <v>Auto:</v>
      </c>
      <c r="T69" s="140"/>
      <c r="U69" s="122" t="str">
        <f>IF(Table3[[#This Row],[TagOrderMethod]]="Ratio:","plants per 1 tag",IF(Table3[[#This Row],[TagOrderMethod]]="tags included","",IF(Table3[[#This Row],[TagOrderMethod]]="Qty:","tags",IF(Table3[[#This Row],[TagOrderMethod]]="Auto:",IF(T69&lt;&gt;"","tags","")))))</f>
        <v/>
      </c>
      <c r="V69" s="123">
        <v>50</v>
      </c>
      <c r="W69" s="123" t="str">
        <f>IF(ISNUMBER(SEARCH("tag",Table3[[#This Row],[Notes]])), "Yes", "No")</f>
        <v>No</v>
      </c>
      <c r="X69" s="123" t="str">
        <f>IF(Table3[[#This Row],[Column11]]="yes","tags included","Auto:")</f>
        <v>Auto:</v>
      </c>
      <c r="Y6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6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Row],[TagOrderMethod]]="Auto:",IF(T69&gt;0,T69,IF(COUNTBLANK(K69:R69)=8,"",(IF(Table3[[#This Row],[Column11]]&lt;&gt;"no",Table3[[#This Row],[Size]]*(SUM(Table3[[#This Row],[Date 1]:[Date 8]])),"")))),""))),(Table3[[#This Row],[Bundle]])),"")</f>
        <v/>
      </c>
      <c r="AA69" s="151" t="str">
        <f t="shared" ref="AA69:AA132" si="2">IF(SUM(K69:R69)&gt;0,SUM(K69:R69) &amp;" units","")</f>
        <v/>
      </c>
      <c r="AB69" s="141"/>
      <c r="AC69" s="142"/>
      <c r="AD69" s="143"/>
      <c r="AE69" s="144"/>
      <c r="AF69" s="145" t="s">
        <v>16</v>
      </c>
      <c r="AG69" s="128" t="s">
        <v>16</v>
      </c>
      <c r="AH69" s="128" t="s">
        <v>16</v>
      </c>
      <c r="AI69" s="128" t="s">
        <v>16</v>
      </c>
      <c r="AJ69" s="128"/>
      <c r="AK69" s="146" t="b">
        <f>IF(AND(Table3[[#This Row],[Column7]]=TRUE,COUNTBLANK(Table3[[#This Row],[Date 1]:[Date 8]])=8),TRUE,FALSE)</f>
        <v>0</v>
      </c>
      <c r="AL69" s="146" t="b">
        <f>COUNTIF(Table3[[#This Row],[26]:[512]],"yes")&gt;0</f>
        <v>0</v>
      </c>
      <c r="AM69" s="153" t="e">
        <f>IF(COUNTBLANK(K69:AB69)&lt;&gt;13,IF(Table3[[#This Row],[Comments]]="Please order in multiples of 20. Minimum order of 100.",IF(COUNTBLANK(Table3[[#This Row],[Date 1]:[Order]])=12,"",1),1),IF(OR(G69="yes",H69="yes",I69="yes",F69="yes",#REF!="yes",J69="yes"),1,""))</f>
        <v>#REF!</v>
      </c>
    </row>
    <row r="70" spans="1:39" ht="36" thickBot="1">
      <c r="A70" s="20" t="s">
        <v>784</v>
      </c>
      <c r="B70" s="135" t="s">
        <v>8192</v>
      </c>
      <c r="C70" s="136"/>
      <c r="D70" s="131" t="s">
        <v>8162</v>
      </c>
      <c r="E70" s="23"/>
      <c r="F70" s="138" t="s">
        <v>16</v>
      </c>
      <c r="G70" s="22" t="s">
        <v>16</v>
      </c>
      <c r="H70" s="22" t="s">
        <v>16</v>
      </c>
      <c r="I70" s="22" t="s">
        <v>16</v>
      </c>
      <c r="J70" s="22"/>
      <c r="K70" s="149"/>
      <c r="L70" s="139"/>
      <c r="M70" s="139"/>
      <c r="N70" s="139"/>
      <c r="O70" s="139"/>
      <c r="P70" s="139"/>
      <c r="Q70" s="139"/>
      <c r="R70" s="109"/>
      <c r="S70" s="218" t="str">
        <f>Table3[[#This Row],[Column12]]</f>
        <v>Auto:</v>
      </c>
      <c r="T70" s="140"/>
      <c r="U70" s="122" t="str">
        <f>IF(Table3[[#This Row],[TagOrderMethod]]="Ratio:","plants per 1 tag",IF(Table3[[#This Row],[TagOrderMethod]]="tags included","",IF(Table3[[#This Row],[TagOrderMethod]]="Qty:","tags",IF(Table3[[#This Row],[TagOrderMethod]]="Auto:",IF(T70&lt;&gt;"","tags","")))))</f>
        <v/>
      </c>
      <c r="V70" s="123">
        <v>50</v>
      </c>
      <c r="W70" s="123" t="str">
        <f>IF(ISNUMBER(SEARCH("tag",Table3[[#This Row],[Notes]])), "Yes", "No")</f>
        <v>No</v>
      </c>
      <c r="X70" s="123" t="str">
        <f>IF(Table3[[#This Row],[Column11]]="yes","tags included","Auto:")</f>
        <v>Auto:</v>
      </c>
      <c r="Y7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7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Row],[TagOrderMethod]]="Auto:",IF(T70&gt;0,T70,IF(COUNTBLANK(K70:R70)=8,"",(IF(Table3[[#This Row],[Column11]]&lt;&gt;"no",Table3[[#This Row],[Size]]*(SUM(Table3[[#This Row],[Date 1]:[Date 8]])),"")))),""))),(Table3[[#This Row],[Bundle]])),"")</f>
        <v/>
      </c>
      <c r="AA70" s="151" t="str">
        <f t="shared" si="2"/>
        <v/>
      </c>
      <c r="AB70" s="141"/>
      <c r="AC70" s="142"/>
      <c r="AD70" s="143"/>
      <c r="AE70" s="144"/>
      <c r="AF70" s="145" t="s">
        <v>16</v>
      </c>
      <c r="AG70" s="128" t="s">
        <v>16</v>
      </c>
      <c r="AH70" s="128" t="s">
        <v>16</v>
      </c>
      <c r="AI70" s="128" t="s">
        <v>16</v>
      </c>
      <c r="AJ70" s="128"/>
      <c r="AK70" s="146" t="b">
        <f>IF(AND(Table3[[#This Row],[Column7]]=TRUE,COUNTBLANK(Table3[[#This Row],[Date 1]:[Date 8]])=8),TRUE,FALSE)</f>
        <v>0</v>
      </c>
      <c r="AL70" s="146" t="b">
        <f>COUNTIF(Table3[[#This Row],[26]:[512]],"yes")&gt;0</f>
        <v>0</v>
      </c>
      <c r="AM70" s="153" t="e">
        <f>IF(COUNTBLANK(K70:AB70)&lt;&gt;13,IF(Table3[[#This Row],[Comments]]="Please order in multiples of 20. Minimum order of 100.",IF(COUNTBLANK(Table3[[#This Row],[Date 1]:[Order]])=12,"",1),1),IF(OR(G70="yes",H70="yes",I70="yes",F70="yes",#REF!="yes",J70="yes"),1,""))</f>
        <v>#REF!</v>
      </c>
    </row>
    <row r="71" spans="1:39" ht="36" thickBot="1">
      <c r="A71" s="20" t="s">
        <v>784</v>
      </c>
      <c r="B71" s="135" t="s">
        <v>8192</v>
      </c>
      <c r="C71" s="136"/>
      <c r="D71" s="131" t="s">
        <v>8038</v>
      </c>
      <c r="E71" s="23"/>
      <c r="F71" s="138" t="s">
        <v>16</v>
      </c>
      <c r="G71" s="22" t="s">
        <v>16</v>
      </c>
      <c r="H71" s="22" t="s">
        <v>16</v>
      </c>
      <c r="I71" s="22" t="s">
        <v>16</v>
      </c>
      <c r="J71" s="22"/>
      <c r="K71" s="149"/>
      <c r="L71" s="139"/>
      <c r="M71" s="139"/>
      <c r="N71" s="139"/>
      <c r="O71" s="139"/>
      <c r="P71" s="139"/>
      <c r="Q71" s="139"/>
      <c r="R71" s="109"/>
      <c r="S71" s="218" t="str">
        <f>Table3[[#This Row],[Column12]]</f>
        <v>Auto:</v>
      </c>
      <c r="T71" s="140"/>
      <c r="U71" s="122" t="str">
        <f>IF(Table3[[#This Row],[TagOrderMethod]]="Ratio:","plants per 1 tag",IF(Table3[[#This Row],[TagOrderMethod]]="tags included","",IF(Table3[[#This Row],[TagOrderMethod]]="Qty:","tags",IF(Table3[[#This Row],[TagOrderMethod]]="Auto:",IF(T71&lt;&gt;"","tags","")))))</f>
        <v/>
      </c>
      <c r="V71" s="123">
        <v>50</v>
      </c>
      <c r="W71" s="123" t="str">
        <f>IF(ISNUMBER(SEARCH("tag",Table3[[#This Row],[Notes]])), "Yes", "No")</f>
        <v>No</v>
      </c>
      <c r="X71" s="123" t="str">
        <f>IF(Table3[[#This Row],[Column11]]="yes","tags included","Auto:")</f>
        <v>Auto:</v>
      </c>
      <c r="Y7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7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Row],[TagOrderMethod]]="Auto:",IF(T71&gt;0,T71,IF(COUNTBLANK(K71:R71)=8,"",(IF(Table3[[#This Row],[Column11]]&lt;&gt;"no",Table3[[#This Row],[Size]]*(SUM(Table3[[#This Row],[Date 1]:[Date 8]])),"")))),""))),(Table3[[#This Row],[Bundle]])),"")</f>
        <v/>
      </c>
      <c r="AA71" s="151" t="str">
        <f t="shared" si="2"/>
        <v/>
      </c>
      <c r="AB71" s="141"/>
      <c r="AC71" s="142"/>
      <c r="AD71" s="143"/>
      <c r="AE71" s="144"/>
      <c r="AF71" s="145" t="s">
        <v>16</v>
      </c>
      <c r="AG71" s="128" t="s">
        <v>16</v>
      </c>
      <c r="AH71" s="128" t="s">
        <v>16</v>
      </c>
      <c r="AI71" s="128" t="s">
        <v>16</v>
      </c>
      <c r="AJ71" s="128"/>
      <c r="AK71" s="146" t="b">
        <f>IF(AND(Table3[[#This Row],[Column7]]=TRUE,COUNTBLANK(Table3[[#This Row],[Date 1]:[Date 8]])=8),TRUE,FALSE)</f>
        <v>0</v>
      </c>
      <c r="AL71" s="146" t="b">
        <f>COUNTIF(Table3[[#This Row],[26]:[512]],"yes")&gt;0</f>
        <v>0</v>
      </c>
      <c r="AM71" s="153" t="e">
        <f>IF(COUNTBLANK(K71:AB71)&lt;&gt;13,IF(Table3[[#This Row],[Comments]]="Please order in multiples of 20. Minimum order of 100.",IF(COUNTBLANK(Table3[[#This Row],[Date 1]:[Order]])=12,"",1),1),IF(OR(G71="yes",H71="yes",I71="yes",F71="yes",#REF!="yes",J71="yes"),1,""))</f>
        <v>#REF!</v>
      </c>
    </row>
    <row r="72" spans="1:39" ht="36" thickBot="1">
      <c r="A72" s="20" t="s">
        <v>784</v>
      </c>
      <c r="B72" s="135" t="s">
        <v>8192</v>
      </c>
      <c r="C72" s="136"/>
      <c r="D72" s="137" t="s">
        <v>8039</v>
      </c>
      <c r="E72" s="23"/>
      <c r="F72" s="138" t="s">
        <v>16</v>
      </c>
      <c r="G72" s="22" t="s">
        <v>16</v>
      </c>
      <c r="H72" s="22" t="s">
        <v>16</v>
      </c>
      <c r="I72" s="22" t="s">
        <v>16</v>
      </c>
      <c r="J72" s="22"/>
      <c r="K72" s="149"/>
      <c r="L72" s="139"/>
      <c r="M72" s="139"/>
      <c r="N72" s="139"/>
      <c r="O72" s="139"/>
      <c r="P72" s="139"/>
      <c r="Q72" s="139"/>
      <c r="R72" s="109"/>
      <c r="S72" s="218" t="str">
        <f>Table3[[#This Row],[Column12]]</f>
        <v>Auto:</v>
      </c>
      <c r="T72" s="140"/>
      <c r="U72" s="122" t="str">
        <f>IF(Table3[[#This Row],[TagOrderMethod]]="Ratio:","plants per 1 tag",IF(Table3[[#This Row],[TagOrderMethod]]="tags included","",IF(Table3[[#This Row],[TagOrderMethod]]="Qty:","tags",IF(Table3[[#This Row],[TagOrderMethod]]="Auto:",IF(T72&lt;&gt;"","tags","")))))</f>
        <v/>
      </c>
      <c r="V72" s="123">
        <v>50</v>
      </c>
      <c r="W72" s="123" t="str">
        <f>IF(ISNUMBER(SEARCH("tag",Table3[[#This Row],[Notes]])), "Yes", "No")</f>
        <v>No</v>
      </c>
      <c r="X72" s="123" t="str">
        <f>IF(Table3[[#This Row],[Column11]]="yes","tags included","Auto:")</f>
        <v>Auto:</v>
      </c>
      <c r="Y7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7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Row],[TagOrderMethod]]="Auto:",IF(T72&gt;0,T72,IF(COUNTBLANK(K72:R72)=8,"",(IF(Table3[[#This Row],[Column11]]&lt;&gt;"no",Table3[[#This Row],[Size]]*(SUM(Table3[[#This Row],[Date 1]:[Date 8]])),"")))),""))),(Table3[[#This Row],[Bundle]])),"")</f>
        <v/>
      </c>
      <c r="AA72" s="151" t="str">
        <f t="shared" si="2"/>
        <v/>
      </c>
      <c r="AB72" s="141"/>
      <c r="AC72" s="142"/>
      <c r="AD72" s="143"/>
      <c r="AE72" s="144"/>
      <c r="AF72" s="145" t="s">
        <v>16</v>
      </c>
      <c r="AG72" s="33" t="s">
        <v>16</v>
      </c>
      <c r="AH72" s="33" t="s">
        <v>16</v>
      </c>
      <c r="AI72" s="33" t="s">
        <v>16</v>
      </c>
      <c r="AJ72" s="33"/>
      <c r="AK72" s="146" t="b">
        <f>IF(AND(Table3[[#This Row],[Column7]]=TRUE,COUNTBLANK(Table3[[#This Row],[Date 1]:[Date 8]])=8),TRUE,FALSE)</f>
        <v>0</v>
      </c>
      <c r="AL72" s="146" t="b">
        <f>COUNTIF(Table3[[#This Row],[26]:[512]],"yes")&gt;0</f>
        <v>0</v>
      </c>
      <c r="AM72" s="153" t="e">
        <f>IF(COUNTBLANK(K72:AB72)&lt;&gt;13,IF(Table3[[#This Row],[Comments]]="Please order in multiples of 20. Minimum order of 100.",IF(COUNTBLANK(Table3[[#This Row],[Date 1]:[Order]])=12,"",1),1),IF(OR(G72="yes",H72="yes",I72="yes",F72="yes",#REF!="yes",J72="yes"),1,""))</f>
        <v>#REF!</v>
      </c>
    </row>
    <row r="73" spans="1:39" ht="36" thickBot="1">
      <c r="A73" s="20" t="s">
        <v>784</v>
      </c>
      <c r="B73" s="135" t="s">
        <v>8192</v>
      </c>
      <c r="C73" s="136"/>
      <c r="D73" s="137" t="s">
        <v>8040</v>
      </c>
      <c r="E73" s="23"/>
      <c r="F73" s="138" t="s">
        <v>16</v>
      </c>
      <c r="G73" s="22" t="s">
        <v>16</v>
      </c>
      <c r="H73" s="22" t="s">
        <v>16</v>
      </c>
      <c r="I73" s="22" t="s">
        <v>16</v>
      </c>
      <c r="J73" s="22"/>
      <c r="K73" s="149"/>
      <c r="L73" s="139"/>
      <c r="M73" s="139"/>
      <c r="N73" s="139"/>
      <c r="O73" s="139"/>
      <c r="P73" s="139"/>
      <c r="Q73" s="139"/>
      <c r="R73" s="109"/>
      <c r="S73" s="218" t="str">
        <f>Table3[[#This Row],[Column12]]</f>
        <v>Auto:</v>
      </c>
      <c r="T73" s="140"/>
      <c r="U73" s="122" t="str">
        <f>IF(Table3[[#This Row],[TagOrderMethod]]="Ratio:","plants per 1 tag",IF(Table3[[#This Row],[TagOrderMethod]]="tags included","",IF(Table3[[#This Row],[TagOrderMethod]]="Qty:","tags",IF(Table3[[#This Row],[TagOrderMethod]]="Auto:",IF(T73&lt;&gt;"","tags","")))))</f>
        <v/>
      </c>
      <c r="V73" s="123">
        <v>50</v>
      </c>
      <c r="W73" s="123" t="str">
        <f>IF(ISNUMBER(SEARCH("tag",Table3[[#This Row],[Notes]])), "Yes", "No")</f>
        <v>No</v>
      </c>
      <c r="X73" s="123" t="str">
        <f>IF(Table3[[#This Row],[Column11]]="yes","tags included","Auto:")</f>
        <v>Auto:</v>
      </c>
      <c r="Y7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7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Row],[TagOrderMethod]]="Auto:",IF(T73&gt;0,T73,IF(COUNTBLANK(K73:R73)=8,"",(IF(Table3[[#This Row],[Column11]]&lt;&gt;"no",Table3[[#This Row],[Size]]*(SUM(Table3[[#This Row],[Date 1]:[Date 8]])),"")))),""))),(Table3[[#This Row],[Bundle]])),"")</f>
        <v/>
      </c>
      <c r="AA73" s="151" t="str">
        <f t="shared" si="2"/>
        <v/>
      </c>
      <c r="AB73" s="141"/>
      <c r="AC73" s="142"/>
      <c r="AD73" s="143"/>
      <c r="AE73" s="144"/>
      <c r="AF73" s="145" t="s">
        <v>16</v>
      </c>
      <c r="AG73" s="33" t="s">
        <v>16</v>
      </c>
      <c r="AH73" s="33" t="s">
        <v>16</v>
      </c>
      <c r="AI73" s="33" t="s">
        <v>16</v>
      </c>
      <c r="AJ73" s="33"/>
      <c r="AK73" s="146" t="b">
        <f>IF(AND(Table3[[#This Row],[Column7]]=TRUE,COUNTBLANK(Table3[[#This Row],[Date 1]:[Date 8]])=8),TRUE,FALSE)</f>
        <v>0</v>
      </c>
      <c r="AL73" s="146" t="b">
        <f>COUNTIF(Table3[[#This Row],[26]:[512]],"yes")&gt;0</f>
        <v>0</v>
      </c>
      <c r="AM73" s="153" t="e">
        <f>IF(COUNTBLANK(K73:AB73)&lt;&gt;13,IF(Table3[[#This Row],[Comments]]="Please order in multiples of 20. Minimum order of 100.",IF(COUNTBLANK(Table3[[#This Row],[Date 1]:[Order]])=12,"",1),1),IF(OR(G73="yes",H73="yes",I73="yes",F73="yes",#REF!="yes",J73="yes"),1,""))</f>
        <v>#REF!</v>
      </c>
    </row>
    <row r="74" spans="1:39" ht="36" thickBot="1">
      <c r="A74" s="20" t="s">
        <v>784</v>
      </c>
      <c r="B74" s="135" t="s">
        <v>8193</v>
      </c>
      <c r="C74" s="133"/>
      <c r="D74" s="131" t="s">
        <v>8163</v>
      </c>
      <c r="E74" s="23"/>
      <c r="F74" s="22" t="s">
        <v>16</v>
      </c>
      <c r="G74" s="22" t="s">
        <v>16</v>
      </c>
      <c r="H74" s="22" t="s">
        <v>16</v>
      </c>
      <c r="I74" s="22" t="s">
        <v>16</v>
      </c>
      <c r="J74" s="22"/>
      <c r="K74" s="15"/>
      <c r="L74" s="16"/>
      <c r="M74" s="16"/>
      <c r="N74" s="16"/>
      <c r="O74" s="16"/>
      <c r="P74" s="16"/>
      <c r="Q74" s="16"/>
      <c r="R74" s="109"/>
      <c r="S74" s="218" t="str">
        <f>Table3[[#This Row],[Column12]]</f>
        <v>Auto:</v>
      </c>
      <c r="T74" s="19"/>
      <c r="U74" s="122" t="str">
        <f>IF(Table3[[#This Row],[TagOrderMethod]]="Ratio:","plants per 1 tag",IF(Table3[[#This Row],[TagOrderMethod]]="tags included","",IF(Table3[[#This Row],[TagOrderMethod]]="Qty:","tags",IF(Table3[[#This Row],[TagOrderMethod]]="Auto:",IF(T74&lt;&gt;"","tags","")))))</f>
        <v/>
      </c>
      <c r="V74" s="123">
        <v>50</v>
      </c>
      <c r="W74" s="123" t="str">
        <f>IF(ISNUMBER(SEARCH("tag",Table3[[#This Row],[Notes]])), "Yes", "No")</f>
        <v>No</v>
      </c>
      <c r="X74" s="123" t="str">
        <f>IF(Table3[[#This Row],[Column11]]="yes","tags included","Auto:")</f>
        <v>Auto:</v>
      </c>
      <c r="Y7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7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Row],[TagOrderMethod]]="Auto:",IF(T74&gt;0,T74,IF(COUNTBLANK(K74:R74)=8,"",(IF(Table3[[#This Row],[Column11]]&lt;&gt;"no",Table3[[#This Row],[Size]]*(SUM(Table3[[#This Row],[Date 1]:[Date 8]])),"")))),""))),(Table3[[#This Row],[Bundle]])),"")</f>
        <v/>
      </c>
      <c r="AA74" s="74" t="str">
        <f t="shared" si="2"/>
        <v/>
      </c>
      <c r="AB74" s="60"/>
      <c r="AC74" s="31"/>
      <c r="AD74" s="32"/>
      <c r="AE74" s="33"/>
      <c r="AF74" s="33" t="s">
        <v>16</v>
      </c>
      <c r="AG74" s="33" t="s">
        <v>16</v>
      </c>
      <c r="AH74" s="33" t="s">
        <v>16</v>
      </c>
      <c r="AI74" s="33" t="s">
        <v>16</v>
      </c>
      <c r="AJ74" s="33"/>
      <c r="AK74" s="105" t="b">
        <f>IF(AND(Table3[[#This Row],[Column7]]=TRUE,COUNTBLANK(Table3[[#This Row],[Date 1]:[Date 8]])=8),TRUE,FALSE)</f>
        <v>0</v>
      </c>
      <c r="AL74" s="105" t="b">
        <f>COUNTIF(Table3[[#This Row],[26]:[512]],"yes")&gt;0</f>
        <v>0</v>
      </c>
      <c r="AM74" s="25" t="e">
        <f>IF(COUNTBLANK(K74:AB74)&lt;&gt;13,IF(Table3[[#This Row],[Comments]]="Please order in multiples of 20. Minimum order of 100.",IF(COUNTBLANK(Table3[[#This Row],[Date 1]:[Order]])=12,"",1),1),IF(OR(G74="yes",H74="yes",I74="yes",F74="yes",#REF!="yes",J74="yes"),1,""))</f>
        <v>#REF!</v>
      </c>
    </row>
    <row r="75" spans="1:39" ht="36" thickBot="1">
      <c r="A75" s="20" t="s">
        <v>784</v>
      </c>
      <c r="B75" s="135" t="s">
        <v>8194</v>
      </c>
      <c r="C75" s="133"/>
      <c r="D75" s="131" t="s">
        <v>8051</v>
      </c>
      <c r="E75" s="23"/>
      <c r="F75" s="22" t="s">
        <v>16</v>
      </c>
      <c r="G75" s="22" t="s">
        <v>16</v>
      </c>
      <c r="H75" s="22" t="s">
        <v>16</v>
      </c>
      <c r="I75" s="22"/>
      <c r="J75" s="22" t="s">
        <v>16</v>
      </c>
      <c r="K75" s="15"/>
      <c r="L75" s="16"/>
      <c r="M75" s="16"/>
      <c r="N75" s="16"/>
      <c r="O75" s="16"/>
      <c r="P75" s="16"/>
      <c r="Q75" s="16"/>
      <c r="R75" s="109"/>
      <c r="S75" s="218" t="str">
        <f>Table3[[#This Row],[Column12]]</f>
        <v>Auto:</v>
      </c>
      <c r="T75" s="19"/>
      <c r="U75" s="122" t="str">
        <f>IF(Table3[[#This Row],[TagOrderMethod]]="Ratio:","plants per 1 tag",IF(Table3[[#This Row],[TagOrderMethod]]="tags included","",IF(Table3[[#This Row],[TagOrderMethod]]="Qty:","tags",IF(Table3[[#This Row],[TagOrderMethod]]="Auto:",IF(T75&lt;&gt;"","tags","")))))</f>
        <v/>
      </c>
      <c r="V75" s="123">
        <v>50</v>
      </c>
      <c r="W75" s="123" t="str">
        <f>IF(ISNUMBER(SEARCH("tag",Table3[[#This Row],[Notes]])), "Yes", "No")</f>
        <v>No</v>
      </c>
      <c r="X75" s="123" t="str">
        <f>IF(Table3[[#This Row],[Column11]]="yes","tags included","Auto:")</f>
        <v>Auto:</v>
      </c>
      <c r="Y7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7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Row],[TagOrderMethod]]="Auto:",IF(T75&gt;0,T75,IF(COUNTBLANK(K75:R75)=8,"",(IF(Table3[[#This Row],[Column11]]&lt;&gt;"no",Table3[[#This Row],[Size]]*(SUM(Table3[[#This Row],[Date 1]:[Date 8]])),"")))),""))),(Table3[[#This Row],[Bundle]])),"")</f>
        <v/>
      </c>
      <c r="AA75" s="74" t="str">
        <f t="shared" si="2"/>
        <v/>
      </c>
      <c r="AB75" s="60"/>
      <c r="AC75" s="31"/>
      <c r="AD75" s="32"/>
      <c r="AE75" s="33"/>
      <c r="AF75" s="33" t="s">
        <v>16</v>
      </c>
      <c r="AG75" s="33" t="s">
        <v>16</v>
      </c>
      <c r="AH75" s="33" t="s">
        <v>16</v>
      </c>
      <c r="AI75" s="33"/>
      <c r="AJ75" s="33" t="s">
        <v>16</v>
      </c>
      <c r="AK75" s="105" t="b">
        <f>IF(AND(Table3[[#This Row],[Column7]]=TRUE,COUNTBLANK(Table3[[#This Row],[Date 1]:[Date 8]])=8),TRUE,FALSE)</f>
        <v>0</v>
      </c>
      <c r="AL75" s="105" t="b">
        <f>COUNTIF(Table3[[#This Row],[26]:[512]],"yes")&gt;0</f>
        <v>0</v>
      </c>
      <c r="AM75" s="25" t="e">
        <f>IF(COUNTBLANK(K75:AB75)&lt;&gt;13,IF(Table3[[#This Row],[Comments]]="Please order in multiples of 20. Minimum order of 100.",IF(COUNTBLANK(Table3[[#This Row],[Date 1]:[Order]])=12,"",1),1),IF(OR(G75="yes",H75="yes",I75="yes",F75="yes",#REF!="yes",J75="yes"),1,""))</f>
        <v>#REF!</v>
      </c>
    </row>
    <row r="76" spans="1:39" ht="36" thickBot="1">
      <c r="A76" s="20" t="s">
        <v>784</v>
      </c>
      <c r="B76" s="135" t="s">
        <v>8194</v>
      </c>
      <c r="C76" s="136"/>
      <c r="D76" s="131" t="s">
        <v>8052</v>
      </c>
      <c r="E76" s="23"/>
      <c r="F76" s="138" t="s">
        <v>16</v>
      </c>
      <c r="G76" s="22" t="s">
        <v>16</v>
      </c>
      <c r="H76" s="22" t="s">
        <v>16</v>
      </c>
      <c r="I76" s="22"/>
      <c r="J76" s="22" t="s">
        <v>16</v>
      </c>
      <c r="K76" s="149"/>
      <c r="L76" s="139"/>
      <c r="M76" s="139"/>
      <c r="N76" s="139"/>
      <c r="O76" s="139"/>
      <c r="P76" s="139"/>
      <c r="Q76" s="139"/>
      <c r="R76" s="109"/>
      <c r="S76" s="218" t="str">
        <f>Table3[[#This Row],[Column12]]</f>
        <v>Auto:</v>
      </c>
      <c r="T76" s="140"/>
      <c r="U76" s="122" t="str">
        <f>IF(Table3[[#This Row],[TagOrderMethod]]="Ratio:","plants per 1 tag",IF(Table3[[#This Row],[TagOrderMethod]]="tags included","",IF(Table3[[#This Row],[TagOrderMethod]]="Qty:","tags",IF(Table3[[#This Row],[TagOrderMethod]]="Auto:",IF(T76&lt;&gt;"","tags","")))))</f>
        <v/>
      </c>
      <c r="V76" s="123">
        <v>50</v>
      </c>
      <c r="W76" s="123" t="str">
        <f>IF(ISNUMBER(SEARCH("tag",Table3[[#This Row],[Notes]])), "Yes", "No")</f>
        <v>No</v>
      </c>
      <c r="X76" s="123" t="str">
        <f>IF(Table3[[#This Row],[Column11]]="yes","tags included","Auto:")</f>
        <v>Auto:</v>
      </c>
      <c r="Y7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7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Row],[TagOrderMethod]]="Auto:",IF(T76&gt;0,T76,IF(COUNTBLANK(K76:R76)=8,"",(IF(Table3[[#This Row],[Column11]]&lt;&gt;"no",Table3[[#This Row],[Size]]*(SUM(Table3[[#This Row],[Date 1]:[Date 8]])),"")))),""))),(Table3[[#This Row],[Bundle]])),"")</f>
        <v/>
      </c>
      <c r="AA76" s="151" t="str">
        <f t="shared" si="2"/>
        <v/>
      </c>
      <c r="AB76" s="141"/>
      <c r="AC76" s="142"/>
      <c r="AD76" s="143"/>
      <c r="AE76" s="144"/>
      <c r="AF76" s="145" t="s">
        <v>16</v>
      </c>
      <c r="AG76" s="128" t="s">
        <v>16</v>
      </c>
      <c r="AH76" s="128" t="s">
        <v>16</v>
      </c>
      <c r="AI76" s="128"/>
      <c r="AJ76" s="128" t="s">
        <v>16</v>
      </c>
      <c r="AK76" s="146" t="b">
        <f>IF(AND(Table3[[#This Row],[Column7]]=TRUE,COUNTBLANK(Table3[[#This Row],[Date 1]:[Date 8]])=8),TRUE,FALSE)</f>
        <v>0</v>
      </c>
      <c r="AL76" s="146" t="b">
        <f>COUNTIF(Table3[[#This Row],[26]:[512]],"yes")&gt;0</f>
        <v>0</v>
      </c>
      <c r="AM76" s="153" t="e">
        <f>IF(COUNTBLANK(K76:AB76)&lt;&gt;13,IF(Table3[[#This Row],[Comments]]="Please order in multiples of 20. Minimum order of 100.",IF(COUNTBLANK(Table3[[#This Row],[Date 1]:[Order]])=12,"",1),1),IF(OR(G76="yes",H76="yes",I76="yes",F76="yes",#REF!="yes",J76="yes"),1,""))</f>
        <v>#REF!</v>
      </c>
    </row>
    <row r="77" spans="1:39" ht="36" thickBot="1">
      <c r="A77" s="20" t="s">
        <v>784</v>
      </c>
      <c r="B77" s="135" t="s">
        <v>8194</v>
      </c>
      <c r="C77" s="136"/>
      <c r="D77" s="131" t="s">
        <v>8053</v>
      </c>
      <c r="E77" s="23"/>
      <c r="F77" s="138" t="s">
        <v>16</v>
      </c>
      <c r="G77" s="22" t="s">
        <v>16</v>
      </c>
      <c r="H77" s="22" t="s">
        <v>16</v>
      </c>
      <c r="I77" s="22"/>
      <c r="J77" s="22" t="s">
        <v>16</v>
      </c>
      <c r="K77" s="149"/>
      <c r="L77" s="139"/>
      <c r="M77" s="139"/>
      <c r="N77" s="139"/>
      <c r="O77" s="139"/>
      <c r="P77" s="139"/>
      <c r="Q77" s="139"/>
      <c r="R77" s="109"/>
      <c r="S77" s="218" t="str">
        <f>Table3[[#This Row],[Column12]]</f>
        <v>Auto:</v>
      </c>
      <c r="T77" s="140"/>
      <c r="U77" s="122" t="str">
        <f>IF(Table3[[#This Row],[TagOrderMethod]]="Ratio:","plants per 1 tag",IF(Table3[[#This Row],[TagOrderMethod]]="tags included","",IF(Table3[[#This Row],[TagOrderMethod]]="Qty:","tags",IF(Table3[[#This Row],[TagOrderMethod]]="Auto:",IF(T77&lt;&gt;"","tags","")))))</f>
        <v/>
      </c>
      <c r="V77" s="123">
        <v>50</v>
      </c>
      <c r="W77" s="123" t="str">
        <f>IF(ISNUMBER(SEARCH("tag",Table3[[#This Row],[Notes]])), "Yes", "No")</f>
        <v>No</v>
      </c>
      <c r="X77" s="123" t="str">
        <f>IF(Table3[[#This Row],[Column11]]="yes","tags included","Auto:")</f>
        <v>Auto:</v>
      </c>
      <c r="Y7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7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Row],[TagOrderMethod]]="Auto:",IF(T77&gt;0,T77,IF(COUNTBLANK(K77:R77)=8,"",(IF(Table3[[#This Row],[Column11]]&lt;&gt;"no",Table3[[#This Row],[Size]]*(SUM(Table3[[#This Row],[Date 1]:[Date 8]])),"")))),""))),(Table3[[#This Row],[Bundle]])),"")</f>
        <v/>
      </c>
      <c r="AA77" s="151" t="str">
        <f t="shared" si="2"/>
        <v/>
      </c>
      <c r="AB77" s="141"/>
      <c r="AC77" s="142"/>
      <c r="AD77" s="143"/>
      <c r="AE77" s="144"/>
      <c r="AF77" s="145" t="s">
        <v>16</v>
      </c>
      <c r="AG77" s="128" t="s">
        <v>16</v>
      </c>
      <c r="AH77" s="128" t="s">
        <v>16</v>
      </c>
      <c r="AI77" s="128"/>
      <c r="AJ77" s="128" t="s">
        <v>16</v>
      </c>
      <c r="AK77" s="146" t="b">
        <f>IF(AND(Table3[[#This Row],[Column7]]=TRUE,COUNTBLANK(Table3[[#This Row],[Date 1]:[Date 8]])=8),TRUE,FALSE)</f>
        <v>0</v>
      </c>
      <c r="AL77" s="146" t="b">
        <f>COUNTIF(Table3[[#This Row],[26]:[512]],"yes")&gt;0</f>
        <v>0</v>
      </c>
      <c r="AM77" s="153" t="e">
        <f>IF(COUNTBLANK(K77:AB77)&lt;&gt;13,IF(Table3[[#This Row],[Comments]]="Please order in multiples of 20. Minimum order of 100.",IF(COUNTBLANK(Table3[[#This Row],[Date 1]:[Order]])=12,"",1),1),IF(OR(G77="yes",H77="yes",I77="yes",F77="yes",#REF!="yes",J77="yes"),1,""))</f>
        <v>#REF!</v>
      </c>
    </row>
    <row r="78" spans="1:39" ht="36" thickBot="1">
      <c r="A78" s="20" t="s">
        <v>784</v>
      </c>
      <c r="B78" s="135" t="s">
        <v>8194</v>
      </c>
      <c r="C78" s="136"/>
      <c r="D78" s="131" t="s">
        <v>8054</v>
      </c>
      <c r="E78" s="23"/>
      <c r="F78" s="138" t="s">
        <v>16</v>
      </c>
      <c r="G78" s="22" t="s">
        <v>16</v>
      </c>
      <c r="H78" s="22" t="s">
        <v>16</v>
      </c>
      <c r="I78" s="22"/>
      <c r="J78" s="22" t="s">
        <v>16</v>
      </c>
      <c r="K78" s="149"/>
      <c r="L78" s="139"/>
      <c r="M78" s="139"/>
      <c r="N78" s="139"/>
      <c r="O78" s="139"/>
      <c r="P78" s="139"/>
      <c r="Q78" s="139"/>
      <c r="R78" s="109"/>
      <c r="S78" s="218" t="str">
        <f>Table3[[#This Row],[Column12]]</f>
        <v>Auto:</v>
      </c>
      <c r="T78" s="140"/>
      <c r="U78" s="122" t="str">
        <f>IF(Table3[[#This Row],[TagOrderMethod]]="Ratio:","plants per 1 tag",IF(Table3[[#This Row],[TagOrderMethod]]="tags included","",IF(Table3[[#This Row],[TagOrderMethod]]="Qty:","tags",IF(Table3[[#This Row],[TagOrderMethod]]="Auto:",IF(T78&lt;&gt;"","tags","")))))</f>
        <v/>
      </c>
      <c r="V78" s="123">
        <v>50</v>
      </c>
      <c r="W78" s="123" t="str">
        <f>IF(ISNUMBER(SEARCH("tag",Table3[[#This Row],[Notes]])), "Yes", "No")</f>
        <v>No</v>
      </c>
      <c r="X78" s="123" t="str">
        <f>IF(Table3[[#This Row],[Column11]]="yes","tags included","Auto:")</f>
        <v>Auto:</v>
      </c>
      <c r="Y7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7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Row],[TagOrderMethod]]="Auto:",IF(T78&gt;0,T78,IF(COUNTBLANK(K78:R78)=8,"",(IF(Table3[[#This Row],[Column11]]&lt;&gt;"no",Table3[[#This Row],[Size]]*(SUM(Table3[[#This Row],[Date 1]:[Date 8]])),"")))),""))),(Table3[[#This Row],[Bundle]])),"")</f>
        <v/>
      </c>
      <c r="AA78" s="151" t="str">
        <f t="shared" si="2"/>
        <v/>
      </c>
      <c r="AB78" s="141"/>
      <c r="AC78" s="142"/>
      <c r="AD78" s="143"/>
      <c r="AE78" s="144"/>
      <c r="AF78" s="145" t="s">
        <v>16</v>
      </c>
      <c r="AG78" s="128" t="s">
        <v>16</v>
      </c>
      <c r="AH78" s="128" t="s">
        <v>16</v>
      </c>
      <c r="AI78" s="128"/>
      <c r="AJ78" s="128" t="s">
        <v>16</v>
      </c>
      <c r="AK78" s="146" t="b">
        <f>IF(AND(Table3[[#This Row],[Column7]]=TRUE,COUNTBLANK(Table3[[#This Row],[Date 1]:[Date 8]])=8),TRUE,FALSE)</f>
        <v>0</v>
      </c>
      <c r="AL78" s="146" t="b">
        <f>COUNTIF(Table3[[#This Row],[26]:[512]],"yes")&gt;0</f>
        <v>0</v>
      </c>
      <c r="AM78" s="153" t="e">
        <f>IF(COUNTBLANK(K78:AB78)&lt;&gt;13,IF(Table3[[#This Row],[Comments]]="Please order in multiples of 20. Minimum order of 100.",IF(COUNTBLANK(Table3[[#This Row],[Date 1]:[Order]])=12,"",1),1),IF(OR(G78="yes",H78="yes",I78="yes",F78="yes",#REF!="yes",J78="yes"),1,""))</f>
        <v>#REF!</v>
      </c>
    </row>
    <row r="79" spans="1:39" ht="36" thickBot="1">
      <c r="A79" s="20" t="s">
        <v>784</v>
      </c>
      <c r="B79" s="135" t="s">
        <v>8194</v>
      </c>
      <c r="C79" s="136"/>
      <c r="D79" s="137" t="s">
        <v>8055</v>
      </c>
      <c r="E79" s="23"/>
      <c r="F79" s="138" t="s">
        <v>16</v>
      </c>
      <c r="G79" s="22" t="s">
        <v>16</v>
      </c>
      <c r="H79" s="22" t="s">
        <v>16</v>
      </c>
      <c r="I79" s="22"/>
      <c r="J79" s="22" t="s">
        <v>16</v>
      </c>
      <c r="K79" s="149"/>
      <c r="L79" s="139"/>
      <c r="M79" s="139"/>
      <c r="N79" s="139"/>
      <c r="O79" s="139"/>
      <c r="P79" s="139"/>
      <c r="Q79" s="139"/>
      <c r="R79" s="109"/>
      <c r="S79" s="218" t="str">
        <f>Table3[[#This Row],[Column12]]</f>
        <v>Auto:</v>
      </c>
      <c r="T79" s="140"/>
      <c r="U79" s="122" t="str">
        <f>IF(Table3[[#This Row],[TagOrderMethod]]="Ratio:","plants per 1 tag",IF(Table3[[#This Row],[TagOrderMethod]]="tags included","",IF(Table3[[#This Row],[TagOrderMethod]]="Qty:","tags",IF(Table3[[#This Row],[TagOrderMethod]]="Auto:",IF(T79&lt;&gt;"","tags","")))))</f>
        <v/>
      </c>
      <c r="V79" s="123">
        <v>50</v>
      </c>
      <c r="W79" s="123" t="str">
        <f>IF(ISNUMBER(SEARCH("tag",Table3[[#This Row],[Notes]])), "Yes", "No")</f>
        <v>No</v>
      </c>
      <c r="X79" s="123" t="str">
        <f>IF(Table3[[#This Row],[Column11]]="yes","tags included","Auto:")</f>
        <v>Auto:</v>
      </c>
      <c r="Y7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7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Row],[TagOrderMethod]]="Auto:",IF(T79&gt;0,T79,IF(COUNTBLANK(K79:R79)=8,"",(IF(Table3[[#This Row],[Column11]]&lt;&gt;"no",Table3[[#This Row],[Size]]*(SUM(Table3[[#This Row],[Date 1]:[Date 8]])),"")))),""))),(Table3[[#This Row],[Bundle]])),"")</f>
        <v/>
      </c>
      <c r="AA79" s="151" t="str">
        <f t="shared" si="2"/>
        <v/>
      </c>
      <c r="AB79" s="141"/>
      <c r="AC79" s="142"/>
      <c r="AD79" s="143"/>
      <c r="AE79" s="144"/>
      <c r="AF79" s="145" t="s">
        <v>16</v>
      </c>
      <c r="AG79" s="128" t="s">
        <v>16</v>
      </c>
      <c r="AH79" s="128" t="s">
        <v>16</v>
      </c>
      <c r="AI79" s="128"/>
      <c r="AJ79" s="128" t="s">
        <v>16</v>
      </c>
      <c r="AK79" s="146" t="b">
        <f>IF(AND(Table3[[#This Row],[Column7]]=TRUE,COUNTBLANK(Table3[[#This Row],[Date 1]:[Date 8]])=8),TRUE,FALSE)</f>
        <v>0</v>
      </c>
      <c r="AL79" s="146" t="b">
        <f>COUNTIF(Table3[[#This Row],[26]:[512]],"yes")&gt;0</f>
        <v>0</v>
      </c>
      <c r="AM79" s="153" t="e">
        <f>IF(COUNTBLANK(K79:AB79)&lt;&gt;13,IF(Table3[[#This Row],[Comments]]="Please order in multiples of 20. Minimum order of 100.",IF(COUNTBLANK(Table3[[#This Row],[Date 1]:[Order]])=12,"",1),1),IF(OR(G79="yes",H79="yes",I79="yes",F79="yes",#REF!="yes",J79="yes"),1,""))</f>
        <v>#REF!</v>
      </c>
    </row>
    <row r="80" spans="1:39" ht="36" thickBot="1">
      <c r="A80" s="20" t="s">
        <v>784</v>
      </c>
      <c r="B80" s="135" t="s">
        <v>8194</v>
      </c>
      <c r="C80" s="136"/>
      <c r="D80" s="137" t="s">
        <v>8056</v>
      </c>
      <c r="E80" s="23"/>
      <c r="F80" s="138" t="s">
        <v>16</v>
      </c>
      <c r="G80" s="22" t="s">
        <v>16</v>
      </c>
      <c r="H80" s="22" t="s">
        <v>16</v>
      </c>
      <c r="I80" s="22"/>
      <c r="J80" s="22" t="s">
        <v>16</v>
      </c>
      <c r="K80" s="149"/>
      <c r="L80" s="139"/>
      <c r="M80" s="139"/>
      <c r="N80" s="139"/>
      <c r="O80" s="139"/>
      <c r="P80" s="139"/>
      <c r="Q80" s="139"/>
      <c r="R80" s="109"/>
      <c r="S80" s="218" t="str">
        <f>Table3[[#This Row],[Column12]]</f>
        <v>Auto:</v>
      </c>
      <c r="T80" s="140"/>
      <c r="U80" s="122" t="str">
        <f>IF(Table3[[#This Row],[TagOrderMethod]]="Ratio:","plants per 1 tag",IF(Table3[[#This Row],[TagOrderMethod]]="tags included","",IF(Table3[[#This Row],[TagOrderMethod]]="Qty:","tags",IF(Table3[[#This Row],[TagOrderMethod]]="Auto:",IF(T80&lt;&gt;"","tags","")))))</f>
        <v/>
      </c>
      <c r="V80" s="123">
        <v>50</v>
      </c>
      <c r="W80" s="123" t="str">
        <f>IF(ISNUMBER(SEARCH("tag",Table3[[#This Row],[Notes]])), "Yes", "No")</f>
        <v>No</v>
      </c>
      <c r="X80" s="123" t="str">
        <f>IF(Table3[[#This Row],[Column11]]="yes","tags included","Auto:")</f>
        <v>Auto:</v>
      </c>
      <c r="Y8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8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Row],[TagOrderMethod]]="Auto:",IF(T80&gt;0,T80,IF(COUNTBLANK(K80:R80)=8,"",(IF(Table3[[#This Row],[Column11]]&lt;&gt;"no",Table3[[#This Row],[Size]]*(SUM(Table3[[#This Row],[Date 1]:[Date 8]])),"")))),""))),(Table3[[#This Row],[Bundle]])),"")</f>
        <v/>
      </c>
      <c r="AA80" s="151" t="str">
        <f t="shared" si="2"/>
        <v/>
      </c>
      <c r="AB80" s="141"/>
      <c r="AC80" s="142"/>
      <c r="AD80" s="143"/>
      <c r="AE80" s="144"/>
      <c r="AF80" s="145" t="s">
        <v>16</v>
      </c>
      <c r="AG80" s="128" t="s">
        <v>16</v>
      </c>
      <c r="AH80" s="128" t="s">
        <v>16</v>
      </c>
      <c r="AI80" s="128"/>
      <c r="AJ80" s="128" t="s">
        <v>16</v>
      </c>
      <c r="AK80" s="146" t="b">
        <f>IF(AND(Table3[[#This Row],[Column7]]=TRUE,COUNTBLANK(Table3[[#This Row],[Date 1]:[Date 8]])=8),TRUE,FALSE)</f>
        <v>0</v>
      </c>
      <c r="AL80" s="146" t="b">
        <f>COUNTIF(Table3[[#This Row],[26]:[512]],"yes")&gt;0</f>
        <v>0</v>
      </c>
      <c r="AM80" s="153" t="e">
        <f>IF(COUNTBLANK(K80:AB80)&lt;&gt;13,IF(Table3[[#This Row],[Comments]]="Please order in multiples of 20. Minimum order of 100.",IF(COUNTBLANK(Table3[[#This Row],[Date 1]:[Order]])=12,"",1),1),IF(OR(G80="yes",H80="yes",I80="yes",F80="yes",#REF!="yes",J80="yes"),1,""))</f>
        <v>#REF!</v>
      </c>
    </row>
    <row r="81" spans="1:39" ht="36" thickBot="1">
      <c r="A81" s="20" t="s">
        <v>784</v>
      </c>
      <c r="B81" s="135" t="s">
        <v>8194</v>
      </c>
      <c r="C81" s="136"/>
      <c r="D81" s="137" t="s">
        <v>8057</v>
      </c>
      <c r="E81" s="23"/>
      <c r="F81" s="138" t="s">
        <v>16</v>
      </c>
      <c r="G81" s="22" t="s">
        <v>16</v>
      </c>
      <c r="H81" s="22" t="s">
        <v>16</v>
      </c>
      <c r="I81" s="22"/>
      <c r="J81" s="22" t="s">
        <v>16</v>
      </c>
      <c r="K81" s="149"/>
      <c r="L81" s="139"/>
      <c r="M81" s="139"/>
      <c r="N81" s="139"/>
      <c r="O81" s="139"/>
      <c r="P81" s="139"/>
      <c r="Q81" s="139"/>
      <c r="R81" s="109"/>
      <c r="S81" s="218" t="str">
        <f>Table3[[#This Row],[Column12]]</f>
        <v>Auto:</v>
      </c>
      <c r="T81" s="140"/>
      <c r="U81" s="122" t="str">
        <f>IF(Table3[[#This Row],[TagOrderMethod]]="Ratio:","plants per 1 tag",IF(Table3[[#This Row],[TagOrderMethod]]="tags included","",IF(Table3[[#This Row],[TagOrderMethod]]="Qty:","tags",IF(Table3[[#This Row],[TagOrderMethod]]="Auto:",IF(T81&lt;&gt;"","tags","")))))</f>
        <v/>
      </c>
      <c r="V81" s="123">
        <v>50</v>
      </c>
      <c r="W81" s="123" t="str">
        <f>IF(ISNUMBER(SEARCH("tag",Table3[[#This Row],[Notes]])), "Yes", "No")</f>
        <v>No</v>
      </c>
      <c r="X81" s="123" t="str">
        <f>IF(Table3[[#This Row],[Column11]]="yes","tags included","Auto:")</f>
        <v>Auto:</v>
      </c>
      <c r="Y8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8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Row],[TagOrderMethod]]="Auto:",IF(T81&gt;0,T81,IF(COUNTBLANK(K81:R81)=8,"",(IF(Table3[[#This Row],[Column11]]&lt;&gt;"no",Table3[[#This Row],[Size]]*(SUM(Table3[[#This Row],[Date 1]:[Date 8]])),"")))),""))),(Table3[[#This Row],[Bundle]])),"")</f>
        <v/>
      </c>
      <c r="AA81" s="151" t="str">
        <f t="shared" si="2"/>
        <v/>
      </c>
      <c r="AB81" s="141"/>
      <c r="AC81" s="142"/>
      <c r="AD81" s="143"/>
      <c r="AE81" s="144"/>
      <c r="AF81" s="145" t="s">
        <v>16</v>
      </c>
      <c r="AG81" s="128" t="s">
        <v>16</v>
      </c>
      <c r="AH81" s="128" t="s">
        <v>16</v>
      </c>
      <c r="AI81" s="128"/>
      <c r="AJ81" s="128" t="s">
        <v>16</v>
      </c>
      <c r="AK81" s="146" t="b">
        <f>IF(AND(Table3[[#This Row],[Column7]]=TRUE,COUNTBLANK(Table3[[#This Row],[Date 1]:[Date 8]])=8),TRUE,FALSE)</f>
        <v>0</v>
      </c>
      <c r="AL81" s="146" t="b">
        <f>COUNTIF(Table3[[#This Row],[26]:[512]],"yes")&gt;0</f>
        <v>0</v>
      </c>
      <c r="AM81" s="153" t="e">
        <f>IF(COUNTBLANK(K81:AB81)&lt;&gt;13,IF(Table3[[#This Row],[Comments]]="Please order in multiples of 20. Minimum order of 100.",IF(COUNTBLANK(Table3[[#This Row],[Date 1]:[Order]])=12,"",1),1),IF(OR(G81="yes",H81="yes",I81="yes",F81="yes",#REF!="yes",J81="yes"),1,""))</f>
        <v>#REF!</v>
      </c>
    </row>
    <row r="82" spans="1:39" ht="36" thickBot="1">
      <c r="A82" s="20" t="s">
        <v>784</v>
      </c>
      <c r="B82" s="135" t="s">
        <v>8194</v>
      </c>
      <c r="C82" s="136"/>
      <c r="D82" s="131" t="s">
        <v>8058</v>
      </c>
      <c r="E82" s="23"/>
      <c r="F82" s="138" t="s">
        <v>16</v>
      </c>
      <c r="G82" s="22" t="s">
        <v>16</v>
      </c>
      <c r="H82" s="22" t="s">
        <v>16</v>
      </c>
      <c r="I82" s="22"/>
      <c r="J82" s="22" t="s">
        <v>16</v>
      </c>
      <c r="K82" s="149"/>
      <c r="L82" s="139"/>
      <c r="M82" s="139"/>
      <c r="N82" s="139"/>
      <c r="O82" s="139"/>
      <c r="P82" s="139"/>
      <c r="Q82" s="139"/>
      <c r="R82" s="109"/>
      <c r="S82" s="218" t="str">
        <f>Table3[[#This Row],[Column12]]</f>
        <v>Auto:</v>
      </c>
      <c r="T82" s="140"/>
      <c r="U82" s="122" t="str">
        <f>IF(Table3[[#This Row],[TagOrderMethod]]="Ratio:","plants per 1 tag",IF(Table3[[#This Row],[TagOrderMethod]]="tags included","",IF(Table3[[#This Row],[TagOrderMethod]]="Qty:","tags",IF(Table3[[#This Row],[TagOrderMethod]]="Auto:",IF(T82&lt;&gt;"","tags","")))))</f>
        <v/>
      </c>
      <c r="V82" s="123">
        <v>50</v>
      </c>
      <c r="W82" s="123" t="str">
        <f>IF(ISNUMBER(SEARCH("tag",Table3[[#This Row],[Notes]])), "Yes", "No")</f>
        <v>No</v>
      </c>
      <c r="X82" s="123" t="str">
        <f>IF(Table3[[#This Row],[Column11]]="yes","tags included","Auto:")</f>
        <v>Auto:</v>
      </c>
      <c r="Y8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8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Row],[TagOrderMethod]]="Auto:",IF(T82&gt;0,T82,IF(COUNTBLANK(K82:R82)=8,"",(IF(Table3[[#This Row],[Column11]]&lt;&gt;"no",Table3[[#This Row],[Size]]*(SUM(Table3[[#This Row],[Date 1]:[Date 8]])),"")))),""))),(Table3[[#This Row],[Bundle]])),"")</f>
        <v/>
      </c>
      <c r="AA82" s="151" t="str">
        <f t="shared" si="2"/>
        <v/>
      </c>
      <c r="AB82" s="141"/>
      <c r="AC82" s="142"/>
      <c r="AD82" s="143"/>
      <c r="AE82" s="144"/>
      <c r="AF82" s="145" t="s">
        <v>16</v>
      </c>
      <c r="AG82" s="128" t="s">
        <v>16</v>
      </c>
      <c r="AH82" s="128" t="s">
        <v>16</v>
      </c>
      <c r="AI82" s="128"/>
      <c r="AJ82" s="128" t="s">
        <v>16</v>
      </c>
      <c r="AK82" s="146" t="b">
        <f>IF(AND(Table3[[#This Row],[Column7]]=TRUE,COUNTBLANK(Table3[[#This Row],[Date 1]:[Date 8]])=8),TRUE,FALSE)</f>
        <v>0</v>
      </c>
      <c r="AL82" s="146" t="b">
        <f>COUNTIF(Table3[[#This Row],[26]:[512]],"yes")&gt;0</f>
        <v>0</v>
      </c>
      <c r="AM82" s="153" t="e">
        <f>IF(COUNTBLANK(K82:AB82)&lt;&gt;13,IF(Table3[[#This Row],[Comments]]="Please order in multiples of 20. Minimum order of 100.",IF(COUNTBLANK(Table3[[#This Row],[Date 1]:[Order]])=12,"",1),1),IF(OR(G82="yes",H82="yes",I82="yes",F82="yes",#REF!="yes",J82="yes"),1,""))</f>
        <v>#REF!</v>
      </c>
    </row>
    <row r="83" spans="1:39" ht="36" thickBot="1">
      <c r="A83" s="20" t="s">
        <v>784</v>
      </c>
      <c r="B83" s="135" t="s">
        <v>8195</v>
      </c>
      <c r="C83" s="136"/>
      <c r="D83" s="131" t="s">
        <v>8041</v>
      </c>
      <c r="E83" s="23"/>
      <c r="F83" s="138" t="s">
        <v>16</v>
      </c>
      <c r="G83" s="22" t="s">
        <v>16</v>
      </c>
      <c r="H83" s="22" t="s">
        <v>16</v>
      </c>
      <c r="I83" s="22" t="s">
        <v>16</v>
      </c>
      <c r="J83" s="22"/>
      <c r="K83" s="149"/>
      <c r="L83" s="139"/>
      <c r="M83" s="139"/>
      <c r="N83" s="139"/>
      <c r="O83" s="139"/>
      <c r="P83" s="139"/>
      <c r="Q83" s="139"/>
      <c r="R83" s="109"/>
      <c r="S83" s="218" t="str">
        <f>Table3[[#This Row],[Column12]]</f>
        <v>Auto:</v>
      </c>
      <c r="T83" s="140"/>
      <c r="U83" s="122" t="str">
        <f>IF(Table3[[#This Row],[TagOrderMethod]]="Ratio:","plants per 1 tag",IF(Table3[[#This Row],[TagOrderMethod]]="tags included","",IF(Table3[[#This Row],[TagOrderMethod]]="Qty:","tags",IF(Table3[[#This Row],[TagOrderMethod]]="Auto:",IF(T83&lt;&gt;"","tags","")))))</f>
        <v/>
      </c>
      <c r="V83" s="123">
        <v>50</v>
      </c>
      <c r="W83" s="123" t="str">
        <f>IF(ISNUMBER(SEARCH("tag",Table3[[#This Row],[Notes]])), "Yes", "No")</f>
        <v>No</v>
      </c>
      <c r="X83" s="123" t="str">
        <f>IF(Table3[[#This Row],[Column11]]="yes","tags included","Auto:")</f>
        <v>Auto:</v>
      </c>
      <c r="Y8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8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Row],[TagOrderMethod]]="Auto:",IF(T83&gt;0,T83,IF(COUNTBLANK(K83:R83)=8,"",(IF(Table3[[#This Row],[Column11]]&lt;&gt;"no",Table3[[#This Row],[Size]]*(SUM(Table3[[#This Row],[Date 1]:[Date 8]])),"")))),""))),(Table3[[#This Row],[Bundle]])),"")</f>
        <v/>
      </c>
      <c r="AA83" s="151" t="str">
        <f t="shared" si="2"/>
        <v/>
      </c>
      <c r="AB83" s="141"/>
      <c r="AC83" s="142"/>
      <c r="AD83" s="143"/>
      <c r="AE83" s="144"/>
      <c r="AF83" s="145" t="s">
        <v>16</v>
      </c>
      <c r="AG83" s="128" t="s">
        <v>16</v>
      </c>
      <c r="AH83" s="128" t="s">
        <v>16</v>
      </c>
      <c r="AI83" s="128" t="s">
        <v>16</v>
      </c>
      <c r="AJ83" s="128"/>
      <c r="AK83" s="146" t="b">
        <f>IF(AND(Table3[[#This Row],[Column7]]=TRUE,COUNTBLANK(Table3[[#This Row],[Date 1]:[Date 8]])=8),TRUE,FALSE)</f>
        <v>0</v>
      </c>
      <c r="AL83" s="146" t="b">
        <f>COUNTIF(Table3[[#This Row],[26]:[512]],"yes")&gt;0</f>
        <v>0</v>
      </c>
      <c r="AM83" s="153" t="e">
        <f>IF(COUNTBLANK(K83:AB83)&lt;&gt;13,IF(Table3[[#This Row],[Comments]]="Please order in multiples of 20. Minimum order of 100.",IF(COUNTBLANK(Table3[[#This Row],[Date 1]:[Order]])=12,"",1),1),IF(OR(G83="yes",H83="yes",I83="yes",F83="yes",#REF!="yes",J83="yes"),1,""))</f>
        <v>#REF!</v>
      </c>
    </row>
    <row r="84" spans="1:39" ht="36" thickBot="1">
      <c r="A84" s="20" t="s">
        <v>784</v>
      </c>
      <c r="B84" s="135" t="s">
        <v>8195</v>
      </c>
      <c r="C84" s="136"/>
      <c r="D84" s="131" t="s">
        <v>8042</v>
      </c>
      <c r="E84" s="23"/>
      <c r="F84" s="138" t="s">
        <v>16</v>
      </c>
      <c r="G84" s="22" t="s">
        <v>16</v>
      </c>
      <c r="H84" s="22" t="s">
        <v>16</v>
      </c>
      <c r="I84" s="22"/>
      <c r="J84" s="22" t="s">
        <v>16</v>
      </c>
      <c r="K84" s="149"/>
      <c r="L84" s="139"/>
      <c r="M84" s="139"/>
      <c r="N84" s="139"/>
      <c r="O84" s="139"/>
      <c r="P84" s="139"/>
      <c r="Q84" s="139"/>
      <c r="R84" s="109"/>
      <c r="S84" s="218" t="str">
        <f>Table3[[#This Row],[Column12]]</f>
        <v>Auto:</v>
      </c>
      <c r="T84" s="140"/>
      <c r="U84" s="122" t="str">
        <f>IF(Table3[[#This Row],[TagOrderMethod]]="Ratio:","plants per 1 tag",IF(Table3[[#This Row],[TagOrderMethod]]="tags included","",IF(Table3[[#This Row],[TagOrderMethod]]="Qty:","tags",IF(Table3[[#This Row],[TagOrderMethod]]="Auto:",IF(T84&lt;&gt;"","tags","")))))</f>
        <v/>
      </c>
      <c r="V84" s="123">
        <v>50</v>
      </c>
      <c r="W84" s="123" t="str">
        <f>IF(ISNUMBER(SEARCH("tag",Table3[[#This Row],[Notes]])), "Yes", "No")</f>
        <v>No</v>
      </c>
      <c r="X84" s="123" t="str">
        <f>IF(Table3[[#This Row],[Column11]]="yes","tags included","Auto:")</f>
        <v>Auto:</v>
      </c>
      <c r="Y8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8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Row],[TagOrderMethod]]="Auto:",IF(T84&gt;0,T84,IF(COUNTBLANK(K84:R84)=8,"",(IF(Table3[[#This Row],[Column11]]&lt;&gt;"no",Table3[[#This Row],[Size]]*(SUM(Table3[[#This Row],[Date 1]:[Date 8]])),"")))),""))),(Table3[[#This Row],[Bundle]])),"")</f>
        <v/>
      </c>
      <c r="AA84" s="151" t="str">
        <f t="shared" si="2"/>
        <v/>
      </c>
      <c r="AB84" s="141"/>
      <c r="AC84" s="142"/>
      <c r="AD84" s="143"/>
      <c r="AE84" s="144"/>
      <c r="AF84" s="145" t="s">
        <v>16</v>
      </c>
      <c r="AG84" s="128" t="s">
        <v>16</v>
      </c>
      <c r="AH84" s="128" t="s">
        <v>16</v>
      </c>
      <c r="AI84" s="128"/>
      <c r="AJ84" s="128" t="s">
        <v>16</v>
      </c>
      <c r="AK84" s="146" t="b">
        <f>IF(AND(Table3[[#This Row],[Column7]]=TRUE,COUNTBLANK(Table3[[#This Row],[Date 1]:[Date 8]])=8),TRUE,FALSE)</f>
        <v>0</v>
      </c>
      <c r="AL84" s="146" t="b">
        <f>COUNTIF(Table3[[#This Row],[26]:[512]],"yes")&gt;0</f>
        <v>0</v>
      </c>
      <c r="AM84" s="153" t="e">
        <f>IF(COUNTBLANK(K84:AB84)&lt;&gt;13,IF(Table3[[#This Row],[Comments]]="Please order in multiples of 20. Minimum order of 100.",IF(COUNTBLANK(Table3[[#This Row],[Date 1]:[Order]])=12,"",1),1),IF(OR(G84="yes",H84="yes",I84="yes",F84="yes",#REF!="yes",J84="yes"),1,""))</f>
        <v>#REF!</v>
      </c>
    </row>
    <row r="85" spans="1:39" ht="36" thickBot="1">
      <c r="A85" s="20" t="s">
        <v>784</v>
      </c>
      <c r="B85" s="135" t="s">
        <v>8195</v>
      </c>
      <c r="C85" s="136"/>
      <c r="D85" s="131" t="s">
        <v>8043</v>
      </c>
      <c r="E85" s="23"/>
      <c r="F85" s="138" t="s">
        <v>16</v>
      </c>
      <c r="G85" s="22" t="s">
        <v>16</v>
      </c>
      <c r="H85" s="22" t="s">
        <v>16</v>
      </c>
      <c r="I85" s="22"/>
      <c r="J85" s="22" t="s">
        <v>16</v>
      </c>
      <c r="K85" s="149"/>
      <c r="L85" s="139"/>
      <c r="M85" s="139"/>
      <c r="N85" s="139"/>
      <c r="O85" s="139"/>
      <c r="P85" s="139"/>
      <c r="Q85" s="139"/>
      <c r="R85" s="109"/>
      <c r="S85" s="218" t="str">
        <f>Table3[[#This Row],[Column12]]</f>
        <v>Auto:</v>
      </c>
      <c r="T85" s="140"/>
      <c r="U85" s="122" t="str">
        <f>IF(Table3[[#This Row],[TagOrderMethod]]="Ratio:","plants per 1 tag",IF(Table3[[#This Row],[TagOrderMethod]]="tags included","",IF(Table3[[#This Row],[TagOrderMethod]]="Qty:","tags",IF(Table3[[#This Row],[TagOrderMethod]]="Auto:",IF(T85&lt;&gt;"","tags","")))))</f>
        <v/>
      </c>
      <c r="V85" s="123">
        <v>50</v>
      </c>
      <c r="W85" s="123" t="str">
        <f>IF(ISNUMBER(SEARCH("tag",Table3[[#This Row],[Notes]])), "Yes", "No")</f>
        <v>No</v>
      </c>
      <c r="X85" s="123" t="str">
        <f>IF(Table3[[#This Row],[Column11]]="yes","tags included","Auto:")</f>
        <v>Auto:</v>
      </c>
      <c r="Y8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8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Row],[TagOrderMethod]]="Auto:",IF(T85&gt;0,T85,IF(COUNTBLANK(K85:R85)=8,"",(IF(Table3[[#This Row],[Column11]]&lt;&gt;"no",Table3[[#This Row],[Size]]*(SUM(Table3[[#This Row],[Date 1]:[Date 8]])),"")))),""))),(Table3[[#This Row],[Bundle]])),"")</f>
        <v/>
      </c>
      <c r="AA85" s="151" t="str">
        <f t="shared" si="2"/>
        <v/>
      </c>
      <c r="AB85" s="141"/>
      <c r="AC85" s="142"/>
      <c r="AD85" s="143"/>
      <c r="AE85" s="144"/>
      <c r="AF85" s="145" t="s">
        <v>16</v>
      </c>
      <c r="AG85" s="128" t="s">
        <v>16</v>
      </c>
      <c r="AH85" s="128" t="s">
        <v>16</v>
      </c>
      <c r="AI85" s="128"/>
      <c r="AJ85" s="128" t="s">
        <v>16</v>
      </c>
      <c r="AK85" s="146" t="b">
        <f>IF(AND(Table3[[#This Row],[Column7]]=TRUE,COUNTBLANK(Table3[[#This Row],[Date 1]:[Date 8]])=8),TRUE,FALSE)</f>
        <v>0</v>
      </c>
      <c r="AL85" s="146" t="b">
        <f>COUNTIF(Table3[[#This Row],[26]:[512]],"yes")&gt;0</f>
        <v>0</v>
      </c>
      <c r="AM85" s="153" t="e">
        <f>IF(COUNTBLANK(K85:AB85)&lt;&gt;13,IF(Table3[[#This Row],[Comments]]="Please order in multiples of 20. Minimum order of 100.",IF(COUNTBLANK(Table3[[#This Row],[Date 1]:[Order]])=12,"",1),1),IF(OR(G85="yes",H85="yes",I85="yes",F85="yes",#REF!="yes",J85="yes"),1,""))</f>
        <v>#REF!</v>
      </c>
    </row>
    <row r="86" spans="1:39" ht="36" thickBot="1">
      <c r="A86" s="20" t="s">
        <v>784</v>
      </c>
      <c r="B86" s="135" t="s">
        <v>8195</v>
      </c>
      <c r="C86" s="136"/>
      <c r="D86" s="137" t="s">
        <v>8044</v>
      </c>
      <c r="E86" s="23"/>
      <c r="F86" s="138" t="s">
        <v>16</v>
      </c>
      <c r="G86" s="22" t="s">
        <v>16</v>
      </c>
      <c r="H86" s="22" t="s">
        <v>16</v>
      </c>
      <c r="I86" s="22"/>
      <c r="J86" s="22" t="s">
        <v>16</v>
      </c>
      <c r="K86" s="149"/>
      <c r="L86" s="139"/>
      <c r="M86" s="139"/>
      <c r="N86" s="139"/>
      <c r="O86" s="139"/>
      <c r="P86" s="139"/>
      <c r="Q86" s="139"/>
      <c r="R86" s="109"/>
      <c r="S86" s="218" t="str">
        <f>Table3[[#This Row],[Column12]]</f>
        <v>Auto:</v>
      </c>
      <c r="T86" s="140"/>
      <c r="U86" s="122" t="str">
        <f>IF(Table3[[#This Row],[TagOrderMethod]]="Ratio:","plants per 1 tag",IF(Table3[[#This Row],[TagOrderMethod]]="tags included","",IF(Table3[[#This Row],[TagOrderMethod]]="Qty:","tags",IF(Table3[[#This Row],[TagOrderMethod]]="Auto:",IF(T86&lt;&gt;"","tags","")))))</f>
        <v/>
      </c>
      <c r="V86" s="123">
        <v>50</v>
      </c>
      <c r="W86" s="123" t="str">
        <f>IF(ISNUMBER(SEARCH("tag",Table3[[#This Row],[Notes]])), "Yes", "No")</f>
        <v>No</v>
      </c>
      <c r="X86" s="123" t="str">
        <f>IF(Table3[[#This Row],[Column11]]="yes","tags included","Auto:")</f>
        <v>Auto:</v>
      </c>
      <c r="Y8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8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Row],[TagOrderMethod]]="Auto:",IF(T86&gt;0,T86,IF(COUNTBLANK(K86:R86)=8,"",(IF(Table3[[#This Row],[Column11]]&lt;&gt;"no",Table3[[#This Row],[Size]]*(SUM(Table3[[#This Row],[Date 1]:[Date 8]])),"")))),""))),(Table3[[#This Row],[Bundle]])),"")</f>
        <v/>
      </c>
      <c r="AA86" s="151" t="str">
        <f t="shared" si="2"/>
        <v/>
      </c>
      <c r="AB86" s="141"/>
      <c r="AC86" s="142"/>
      <c r="AD86" s="143"/>
      <c r="AE86" s="144"/>
      <c r="AF86" s="145" t="s">
        <v>16</v>
      </c>
      <c r="AG86" s="128" t="s">
        <v>16</v>
      </c>
      <c r="AH86" s="128" t="s">
        <v>16</v>
      </c>
      <c r="AI86" s="128"/>
      <c r="AJ86" s="128" t="s">
        <v>16</v>
      </c>
      <c r="AK86" s="146" t="b">
        <f>IF(AND(Table3[[#This Row],[Column7]]=TRUE,COUNTBLANK(Table3[[#This Row],[Date 1]:[Date 8]])=8),TRUE,FALSE)</f>
        <v>0</v>
      </c>
      <c r="AL86" s="146" t="b">
        <f>COUNTIF(Table3[[#This Row],[26]:[512]],"yes")&gt;0</f>
        <v>0</v>
      </c>
      <c r="AM86" s="153" t="e">
        <f>IF(COUNTBLANK(K86:AB86)&lt;&gt;13,IF(Table3[[#This Row],[Comments]]="Please order in multiples of 20. Minimum order of 100.",IF(COUNTBLANK(Table3[[#This Row],[Date 1]:[Order]])=12,"",1),1),IF(OR(G86="yes",H86="yes",I86="yes",F86="yes",#REF!="yes",J86="yes"),1,""))</f>
        <v>#REF!</v>
      </c>
    </row>
    <row r="87" spans="1:39" ht="36" thickBot="1">
      <c r="A87" s="20" t="s">
        <v>784</v>
      </c>
      <c r="B87" s="135" t="s">
        <v>8195</v>
      </c>
      <c r="C87" s="136"/>
      <c r="D87" s="137" t="s">
        <v>8045</v>
      </c>
      <c r="E87" s="23"/>
      <c r="F87" s="138" t="s">
        <v>16</v>
      </c>
      <c r="G87" s="22" t="s">
        <v>16</v>
      </c>
      <c r="H87" s="22" t="s">
        <v>16</v>
      </c>
      <c r="I87" s="22"/>
      <c r="J87" s="22" t="s">
        <v>16</v>
      </c>
      <c r="K87" s="149"/>
      <c r="L87" s="139"/>
      <c r="M87" s="139"/>
      <c r="N87" s="139"/>
      <c r="O87" s="139"/>
      <c r="P87" s="139"/>
      <c r="Q87" s="139"/>
      <c r="R87" s="109"/>
      <c r="S87" s="218" t="str">
        <f>Table3[[#This Row],[Column12]]</f>
        <v>Auto:</v>
      </c>
      <c r="T87" s="140"/>
      <c r="U87" s="122" t="str">
        <f>IF(Table3[[#This Row],[TagOrderMethod]]="Ratio:","plants per 1 tag",IF(Table3[[#This Row],[TagOrderMethod]]="tags included","",IF(Table3[[#This Row],[TagOrderMethod]]="Qty:","tags",IF(Table3[[#This Row],[TagOrderMethod]]="Auto:",IF(T87&lt;&gt;"","tags","")))))</f>
        <v/>
      </c>
      <c r="V87" s="123">
        <v>50</v>
      </c>
      <c r="W87" s="123" t="str">
        <f>IF(ISNUMBER(SEARCH("tag",Table3[[#This Row],[Notes]])), "Yes", "No")</f>
        <v>No</v>
      </c>
      <c r="X87" s="123" t="str">
        <f>IF(Table3[[#This Row],[Column11]]="yes","tags included","Auto:")</f>
        <v>Auto:</v>
      </c>
      <c r="Y8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8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Row],[TagOrderMethod]]="Auto:",IF(T87&gt;0,T87,IF(COUNTBLANK(K87:R87)=8,"",(IF(Table3[[#This Row],[Column11]]&lt;&gt;"no",Table3[[#This Row],[Size]]*(SUM(Table3[[#This Row],[Date 1]:[Date 8]])),"")))),""))),(Table3[[#This Row],[Bundle]])),"")</f>
        <v/>
      </c>
      <c r="AA87" s="151" t="str">
        <f t="shared" si="2"/>
        <v/>
      </c>
      <c r="AB87" s="141"/>
      <c r="AC87" s="142"/>
      <c r="AD87" s="143"/>
      <c r="AE87" s="144"/>
      <c r="AF87" s="145" t="s">
        <v>16</v>
      </c>
      <c r="AG87" s="128" t="s">
        <v>16</v>
      </c>
      <c r="AH87" s="128" t="s">
        <v>16</v>
      </c>
      <c r="AI87" s="128"/>
      <c r="AJ87" s="128" t="s">
        <v>16</v>
      </c>
      <c r="AK87" s="146" t="b">
        <f>IF(AND(Table3[[#This Row],[Column7]]=TRUE,COUNTBLANK(Table3[[#This Row],[Date 1]:[Date 8]])=8),TRUE,FALSE)</f>
        <v>0</v>
      </c>
      <c r="AL87" s="146" t="b">
        <f>COUNTIF(Table3[[#This Row],[26]:[512]],"yes")&gt;0</f>
        <v>0</v>
      </c>
      <c r="AM87" s="153" t="e">
        <f>IF(COUNTBLANK(K87:AB87)&lt;&gt;13,IF(Table3[[#This Row],[Comments]]="Please order in multiples of 20. Minimum order of 100.",IF(COUNTBLANK(Table3[[#This Row],[Date 1]:[Order]])=12,"",1),1),IF(OR(G87="yes",H87="yes",I87="yes",F87="yes",#REF!="yes",J87="yes"),1,""))</f>
        <v>#REF!</v>
      </c>
    </row>
    <row r="88" spans="1:39" ht="36" thickBot="1">
      <c r="A88" s="20" t="s">
        <v>784</v>
      </c>
      <c r="B88" s="135" t="s">
        <v>8195</v>
      </c>
      <c r="C88" s="136"/>
      <c r="D88" s="137" t="s">
        <v>8046</v>
      </c>
      <c r="E88" s="23"/>
      <c r="F88" s="138" t="s">
        <v>16</v>
      </c>
      <c r="G88" s="22" t="s">
        <v>16</v>
      </c>
      <c r="H88" s="22" t="s">
        <v>16</v>
      </c>
      <c r="I88" s="22"/>
      <c r="J88" s="22" t="s">
        <v>16</v>
      </c>
      <c r="K88" s="149"/>
      <c r="L88" s="139"/>
      <c r="M88" s="139"/>
      <c r="N88" s="139"/>
      <c r="O88" s="139"/>
      <c r="P88" s="139"/>
      <c r="Q88" s="139"/>
      <c r="R88" s="109"/>
      <c r="S88" s="218" t="str">
        <f>Table3[[#This Row],[Column12]]</f>
        <v>Auto:</v>
      </c>
      <c r="T88" s="140"/>
      <c r="U88" s="122" t="str">
        <f>IF(Table3[[#This Row],[TagOrderMethod]]="Ratio:","plants per 1 tag",IF(Table3[[#This Row],[TagOrderMethod]]="tags included","",IF(Table3[[#This Row],[TagOrderMethod]]="Qty:","tags",IF(Table3[[#This Row],[TagOrderMethod]]="Auto:",IF(T88&lt;&gt;"","tags","")))))</f>
        <v/>
      </c>
      <c r="V88" s="123">
        <v>50</v>
      </c>
      <c r="W88" s="123" t="str">
        <f>IF(ISNUMBER(SEARCH("tag",Table3[[#This Row],[Notes]])), "Yes", "No")</f>
        <v>No</v>
      </c>
      <c r="X88" s="123" t="str">
        <f>IF(Table3[[#This Row],[Column11]]="yes","tags included","Auto:")</f>
        <v>Auto:</v>
      </c>
      <c r="Y8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8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Row],[TagOrderMethod]]="Auto:",IF(T88&gt;0,T88,IF(COUNTBLANK(K88:R88)=8,"",(IF(Table3[[#This Row],[Column11]]&lt;&gt;"no",Table3[[#This Row],[Size]]*(SUM(Table3[[#This Row],[Date 1]:[Date 8]])),"")))),""))),(Table3[[#This Row],[Bundle]])),"")</f>
        <v/>
      </c>
      <c r="AA88" s="151" t="str">
        <f t="shared" si="2"/>
        <v/>
      </c>
      <c r="AB88" s="141"/>
      <c r="AC88" s="142"/>
      <c r="AD88" s="143"/>
      <c r="AE88" s="144"/>
      <c r="AF88" s="145" t="s">
        <v>16</v>
      </c>
      <c r="AG88" s="128" t="s">
        <v>16</v>
      </c>
      <c r="AH88" s="128" t="s">
        <v>16</v>
      </c>
      <c r="AI88" s="128"/>
      <c r="AJ88" s="128" t="s">
        <v>16</v>
      </c>
      <c r="AK88" s="146" t="b">
        <f>IF(AND(Table3[[#This Row],[Column7]]=TRUE,COUNTBLANK(Table3[[#This Row],[Date 1]:[Date 8]])=8),TRUE,FALSE)</f>
        <v>0</v>
      </c>
      <c r="AL88" s="146" t="b">
        <f>COUNTIF(Table3[[#This Row],[26]:[512]],"yes")&gt;0</f>
        <v>0</v>
      </c>
      <c r="AM88" s="153" t="e">
        <f>IF(COUNTBLANK(K88:AB88)&lt;&gt;13,IF(Table3[[#This Row],[Comments]]="Please order in multiples of 20. Minimum order of 100.",IF(COUNTBLANK(Table3[[#This Row],[Date 1]:[Order]])=12,"",1),1),IF(OR(G88="yes",H88="yes",I88="yes",F88="yes",#REF!="yes",J88="yes"),1,""))</f>
        <v>#REF!</v>
      </c>
    </row>
    <row r="89" spans="1:39" ht="36" thickBot="1">
      <c r="A89" s="20" t="s">
        <v>784</v>
      </c>
      <c r="B89" s="135" t="s">
        <v>8195</v>
      </c>
      <c r="C89" s="136"/>
      <c r="D89" s="131" t="s">
        <v>8047</v>
      </c>
      <c r="E89" s="23"/>
      <c r="F89" s="138" t="s">
        <v>16</v>
      </c>
      <c r="G89" s="22" t="s">
        <v>16</v>
      </c>
      <c r="H89" s="22" t="s">
        <v>16</v>
      </c>
      <c r="I89" s="22"/>
      <c r="J89" s="22" t="s">
        <v>16</v>
      </c>
      <c r="K89" s="149"/>
      <c r="L89" s="139"/>
      <c r="M89" s="139"/>
      <c r="N89" s="139"/>
      <c r="O89" s="139"/>
      <c r="P89" s="139"/>
      <c r="Q89" s="139"/>
      <c r="R89" s="109"/>
      <c r="S89" s="218" t="str">
        <f>Table3[[#This Row],[Column12]]</f>
        <v>Auto:</v>
      </c>
      <c r="T89" s="140"/>
      <c r="U89" s="122" t="str">
        <f>IF(Table3[[#This Row],[TagOrderMethod]]="Ratio:","plants per 1 tag",IF(Table3[[#This Row],[TagOrderMethod]]="tags included","",IF(Table3[[#This Row],[TagOrderMethod]]="Qty:","tags",IF(Table3[[#This Row],[TagOrderMethod]]="Auto:",IF(T89&lt;&gt;"","tags","")))))</f>
        <v/>
      </c>
      <c r="V89" s="123">
        <v>50</v>
      </c>
      <c r="W89" s="123" t="str">
        <f>IF(ISNUMBER(SEARCH("tag",Table3[[#This Row],[Notes]])), "Yes", "No")</f>
        <v>No</v>
      </c>
      <c r="X89" s="123" t="str">
        <f>IF(Table3[[#This Row],[Column11]]="yes","tags included","Auto:")</f>
        <v>Auto:</v>
      </c>
      <c r="Y8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8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Row],[TagOrderMethod]]="Auto:",IF(T89&gt;0,T89,IF(COUNTBLANK(K89:R89)=8,"",(IF(Table3[[#This Row],[Column11]]&lt;&gt;"no",Table3[[#This Row],[Size]]*(SUM(Table3[[#This Row],[Date 1]:[Date 8]])),"")))),""))),(Table3[[#This Row],[Bundle]])),"")</f>
        <v/>
      </c>
      <c r="AA89" s="151" t="str">
        <f t="shared" si="2"/>
        <v/>
      </c>
      <c r="AB89" s="141"/>
      <c r="AC89" s="142"/>
      <c r="AD89" s="143"/>
      <c r="AE89" s="144"/>
      <c r="AF89" s="145" t="s">
        <v>16</v>
      </c>
      <c r="AG89" s="128" t="s">
        <v>16</v>
      </c>
      <c r="AH89" s="128" t="s">
        <v>16</v>
      </c>
      <c r="AI89" s="128"/>
      <c r="AJ89" s="128" t="s">
        <v>16</v>
      </c>
      <c r="AK89" s="146" t="b">
        <f>IF(AND(Table3[[#This Row],[Column7]]=TRUE,COUNTBLANK(Table3[[#This Row],[Date 1]:[Date 8]])=8),TRUE,FALSE)</f>
        <v>0</v>
      </c>
      <c r="AL89" s="146" t="b">
        <f>COUNTIF(Table3[[#This Row],[26]:[512]],"yes")&gt;0</f>
        <v>0</v>
      </c>
      <c r="AM89" s="153" t="e">
        <f>IF(COUNTBLANK(K89:AB89)&lt;&gt;13,IF(Table3[[#This Row],[Comments]]="Please order in multiples of 20. Minimum order of 100.",IF(COUNTBLANK(Table3[[#This Row],[Date 1]:[Order]])=12,"",1),1),IF(OR(G89="yes",H89="yes",I89="yes",F89="yes",#REF!="yes",J89="yes"),1,""))</f>
        <v>#REF!</v>
      </c>
    </row>
    <row r="90" spans="1:39" ht="36" thickBot="1">
      <c r="A90" s="20" t="s">
        <v>784</v>
      </c>
      <c r="B90" s="135" t="s">
        <v>8195</v>
      </c>
      <c r="C90" s="136"/>
      <c r="D90" s="137" t="s">
        <v>8048</v>
      </c>
      <c r="E90" s="23"/>
      <c r="F90" s="138" t="s">
        <v>16</v>
      </c>
      <c r="G90" s="22" t="s">
        <v>16</v>
      </c>
      <c r="H90" s="22"/>
      <c r="I90" s="22" t="s">
        <v>16</v>
      </c>
      <c r="J90" s="22"/>
      <c r="K90" s="149"/>
      <c r="L90" s="139"/>
      <c r="M90" s="139"/>
      <c r="N90" s="139"/>
      <c r="O90" s="139"/>
      <c r="P90" s="139"/>
      <c r="Q90" s="139"/>
      <c r="R90" s="109"/>
      <c r="S90" s="218" t="str">
        <f>Table3[[#This Row],[Column12]]</f>
        <v>Auto:</v>
      </c>
      <c r="T90" s="140"/>
      <c r="U90" s="122" t="str">
        <f>IF(Table3[[#This Row],[TagOrderMethod]]="Ratio:","plants per 1 tag",IF(Table3[[#This Row],[TagOrderMethod]]="tags included","",IF(Table3[[#This Row],[TagOrderMethod]]="Qty:","tags",IF(Table3[[#This Row],[TagOrderMethod]]="Auto:",IF(T90&lt;&gt;"","tags","")))))</f>
        <v/>
      </c>
      <c r="V90" s="123">
        <v>50</v>
      </c>
      <c r="W90" s="123" t="str">
        <f>IF(ISNUMBER(SEARCH("tag",Table3[[#This Row],[Notes]])), "Yes", "No")</f>
        <v>No</v>
      </c>
      <c r="X90" s="123" t="str">
        <f>IF(Table3[[#This Row],[Column11]]="yes","tags included","Auto:")</f>
        <v>Auto:</v>
      </c>
      <c r="Y9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9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Row],[TagOrderMethod]]="Auto:",IF(T90&gt;0,T90,IF(COUNTBLANK(K90:R90)=8,"",(IF(Table3[[#This Row],[Column11]]&lt;&gt;"no",Table3[[#This Row],[Size]]*(SUM(Table3[[#This Row],[Date 1]:[Date 8]])),"")))),""))),(Table3[[#This Row],[Bundle]])),"")</f>
        <v/>
      </c>
      <c r="AA90" s="151" t="str">
        <f t="shared" si="2"/>
        <v/>
      </c>
      <c r="AB90" s="141"/>
      <c r="AC90" s="142"/>
      <c r="AD90" s="143"/>
      <c r="AE90" s="144"/>
      <c r="AF90" s="145" t="s">
        <v>16</v>
      </c>
      <c r="AG90" s="128" t="s">
        <v>16</v>
      </c>
      <c r="AH90" s="128"/>
      <c r="AI90" s="128" t="s">
        <v>16</v>
      </c>
      <c r="AJ90" s="128"/>
      <c r="AK90" s="146" t="b">
        <f>IF(AND(Table3[[#This Row],[Column7]]=TRUE,COUNTBLANK(Table3[[#This Row],[Date 1]:[Date 8]])=8),TRUE,FALSE)</f>
        <v>0</v>
      </c>
      <c r="AL90" s="146" t="b">
        <f>COUNTIF(Table3[[#This Row],[26]:[512]],"yes")&gt;0</f>
        <v>0</v>
      </c>
      <c r="AM90" s="153" t="e">
        <f>IF(COUNTBLANK(K90:AB90)&lt;&gt;13,IF(Table3[[#This Row],[Comments]]="Please order in multiples of 20. Minimum order of 100.",IF(COUNTBLANK(Table3[[#This Row],[Date 1]:[Order]])=12,"",1),1),IF(OR(G90="yes",H90="yes",I90="yes",F90="yes",#REF!="yes",J90="yes"),1,""))</f>
        <v>#REF!</v>
      </c>
    </row>
    <row r="91" spans="1:39" ht="36" thickBot="1">
      <c r="A91" s="20" t="s">
        <v>784</v>
      </c>
      <c r="B91" s="135" t="s">
        <v>8195</v>
      </c>
      <c r="C91" s="136"/>
      <c r="D91" s="137" t="s">
        <v>8164</v>
      </c>
      <c r="E91" s="23"/>
      <c r="F91" s="138" t="s">
        <v>16</v>
      </c>
      <c r="G91" s="22" t="s">
        <v>16</v>
      </c>
      <c r="H91" s="22" t="s">
        <v>16</v>
      </c>
      <c r="I91" s="22"/>
      <c r="J91" s="22" t="s">
        <v>16</v>
      </c>
      <c r="K91" s="149"/>
      <c r="L91" s="139"/>
      <c r="M91" s="139"/>
      <c r="N91" s="139"/>
      <c r="O91" s="139"/>
      <c r="P91" s="139"/>
      <c r="Q91" s="139"/>
      <c r="R91" s="109"/>
      <c r="S91" s="218" t="str">
        <f>Table3[[#This Row],[Column12]]</f>
        <v>Auto:</v>
      </c>
      <c r="T91" s="140"/>
      <c r="U91" s="122" t="str">
        <f>IF(Table3[[#This Row],[TagOrderMethod]]="Ratio:","plants per 1 tag",IF(Table3[[#This Row],[TagOrderMethod]]="tags included","",IF(Table3[[#This Row],[TagOrderMethod]]="Qty:","tags",IF(Table3[[#This Row],[TagOrderMethod]]="Auto:",IF(T91&lt;&gt;"","tags","")))))</f>
        <v/>
      </c>
      <c r="V91" s="123">
        <v>50</v>
      </c>
      <c r="W91" s="123" t="str">
        <f>IF(ISNUMBER(SEARCH("tag",Table3[[#This Row],[Notes]])), "Yes", "No")</f>
        <v>No</v>
      </c>
      <c r="X91" s="123" t="str">
        <f>IF(Table3[[#This Row],[Column11]]="yes","tags included","Auto:")</f>
        <v>Auto:</v>
      </c>
      <c r="Y9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9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Row],[TagOrderMethod]]="Auto:",IF(T91&gt;0,T91,IF(COUNTBLANK(K91:R91)=8,"",(IF(Table3[[#This Row],[Column11]]&lt;&gt;"no",Table3[[#This Row],[Size]]*(SUM(Table3[[#This Row],[Date 1]:[Date 8]])),"")))),""))),(Table3[[#This Row],[Bundle]])),"")</f>
        <v/>
      </c>
      <c r="AA91" s="151" t="str">
        <f t="shared" si="2"/>
        <v/>
      </c>
      <c r="AB91" s="141"/>
      <c r="AC91" s="142"/>
      <c r="AD91" s="143"/>
      <c r="AE91" s="144"/>
      <c r="AF91" s="145" t="s">
        <v>16</v>
      </c>
      <c r="AG91" s="128" t="s">
        <v>16</v>
      </c>
      <c r="AH91" s="128" t="s">
        <v>16</v>
      </c>
      <c r="AI91" s="128"/>
      <c r="AJ91" s="128" t="s">
        <v>16</v>
      </c>
      <c r="AK91" s="146" t="b">
        <f>IF(AND(Table3[[#This Row],[Column7]]=TRUE,COUNTBLANK(Table3[[#This Row],[Date 1]:[Date 8]])=8),TRUE,FALSE)</f>
        <v>0</v>
      </c>
      <c r="AL91" s="146" t="b">
        <f>COUNTIF(Table3[[#This Row],[26]:[512]],"yes")&gt;0</f>
        <v>0</v>
      </c>
      <c r="AM91" s="153" t="e">
        <f>IF(COUNTBLANK(K91:AB91)&lt;&gt;13,IF(Table3[[#This Row],[Comments]]="Please order in multiples of 20. Minimum order of 100.",IF(COUNTBLANK(Table3[[#This Row],[Date 1]:[Order]])=12,"",1),1),IF(OR(G91="yes",H91="yes",I91="yes",F91="yes",#REF!="yes",J91="yes"),1,""))</f>
        <v>#REF!</v>
      </c>
    </row>
    <row r="92" spans="1:39" ht="36" thickBot="1">
      <c r="A92" s="20" t="s">
        <v>784</v>
      </c>
      <c r="B92" s="135" t="s">
        <v>8195</v>
      </c>
      <c r="C92" s="136"/>
      <c r="D92" s="137" t="s">
        <v>8049</v>
      </c>
      <c r="E92" s="23"/>
      <c r="F92" s="138" t="s">
        <v>16</v>
      </c>
      <c r="G92" s="22" t="s">
        <v>16</v>
      </c>
      <c r="H92" s="22"/>
      <c r="I92" s="22" t="s">
        <v>16</v>
      </c>
      <c r="J92" s="22"/>
      <c r="K92" s="149"/>
      <c r="L92" s="139"/>
      <c r="M92" s="139"/>
      <c r="N92" s="139"/>
      <c r="O92" s="139"/>
      <c r="P92" s="139"/>
      <c r="Q92" s="139"/>
      <c r="R92" s="109"/>
      <c r="S92" s="218" t="str">
        <f>Table3[[#This Row],[Column12]]</f>
        <v>Auto:</v>
      </c>
      <c r="T92" s="140"/>
      <c r="U92" s="122" t="str">
        <f>IF(Table3[[#This Row],[TagOrderMethod]]="Ratio:","plants per 1 tag",IF(Table3[[#This Row],[TagOrderMethod]]="tags included","",IF(Table3[[#This Row],[TagOrderMethod]]="Qty:","tags",IF(Table3[[#This Row],[TagOrderMethod]]="Auto:",IF(T92&lt;&gt;"","tags","")))))</f>
        <v/>
      </c>
      <c r="V92" s="123">
        <v>50</v>
      </c>
      <c r="W92" s="123" t="str">
        <f>IF(ISNUMBER(SEARCH("tag",Table3[[#This Row],[Notes]])), "Yes", "No")</f>
        <v>No</v>
      </c>
      <c r="X92" s="123" t="str">
        <f>IF(Table3[[#This Row],[Column11]]="yes","tags included","Auto:")</f>
        <v>Auto:</v>
      </c>
      <c r="Y9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9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Row],[TagOrderMethod]]="Auto:",IF(T92&gt;0,T92,IF(COUNTBLANK(K92:R92)=8,"",(IF(Table3[[#This Row],[Column11]]&lt;&gt;"no",Table3[[#This Row],[Size]]*(SUM(Table3[[#This Row],[Date 1]:[Date 8]])),"")))),""))),(Table3[[#This Row],[Bundle]])),"")</f>
        <v/>
      </c>
      <c r="AA92" s="151" t="str">
        <f t="shared" si="2"/>
        <v/>
      </c>
      <c r="AB92" s="141"/>
      <c r="AC92" s="142"/>
      <c r="AD92" s="143"/>
      <c r="AE92" s="144"/>
      <c r="AF92" s="145" t="s">
        <v>16</v>
      </c>
      <c r="AG92" s="128" t="s">
        <v>16</v>
      </c>
      <c r="AH92" s="128"/>
      <c r="AI92" s="128" t="s">
        <v>16</v>
      </c>
      <c r="AJ92" s="128"/>
      <c r="AK92" s="146" t="b">
        <f>IF(AND(Table3[[#This Row],[Column7]]=TRUE,COUNTBLANK(Table3[[#This Row],[Date 1]:[Date 8]])=8),TRUE,FALSE)</f>
        <v>0</v>
      </c>
      <c r="AL92" s="146" t="b">
        <f>COUNTIF(Table3[[#This Row],[26]:[512]],"yes")&gt;0</f>
        <v>0</v>
      </c>
      <c r="AM92" s="153" t="e">
        <f>IF(COUNTBLANK(K92:AB92)&lt;&gt;13,IF(Table3[[#This Row],[Comments]]="Please order in multiples of 20. Minimum order of 100.",IF(COUNTBLANK(Table3[[#This Row],[Date 1]:[Order]])=12,"",1),1),IF(OR(G92="yes",H92="yes",I92="yes",F92="yes",#REF!="yes",J92="yes"),1,""))</f>
        <v>#REF!</v>
      </c>
    </row>
    <row r="93" spans="1:39" ht="36" thickBot="1">
      <c r="B93" s="135" t="s">
        <v>8195</v>
      </c>
      <c r="C93" s="136"/>
      <c r="D93" s="137" t="s">
        <v>8050</v>
      </c>
      <c r="E93" s="23"/>
      <c r="F93" s="138" t="s">
        <v>16</v>
      </c>
      <c r="G93" s="22" t="s">
        <v>16</v>
      </c>
      <c r="H93" s="22"/>
      <c r="I93" s="22" t="s">
        <v>16</v>
      </c>
      <c r="J93" s="22"/>
      <c r="K93" s="149"/>
      <c r="L93" s="139"/>
      <c r="M93" s="139"/>
      <c r="N93" s="139"/>
      <c r="O93" s="139"/>
      <c r="P93" s="139"/>
      <c r="Q93" s="139"/>
      <c r="R93" s="109"/>
      <c r="S93" s="218" t="str">
        <f>Table3[[#This Row],[Column12]]</f>
        <v>Auto:</v>
      </c>
      <c r="T93" s="140"/>
      <c r="U93" s="122" t="str">
        <f>IF(Table3[[#This Row],[TagOrderMethod]]="Ratio:","plants per 1 tag",IF(Table3[[#This Row],[TagOrderMethod]]="tags included","",IF(Table3[[#This Row],[TagOrderMethod]]="Qty:","tags",IF(Table3[[#This Row],[TagOrderMethod]]="Auto:",IF(T93&lt;&gt;"","tags","")))))</f>
        <v/>
      </c>
      <c r="V93" s="123">
        <v>50</v>
      </c>
      <c r="W93" s="123" t="str">
        <f>IF(ISNUMBER(SEARCH("tag",Table3[[#This Row],[Notes]])), "Yes", "No")</f>
        <v>No</v>
      </c>
      <c r="X93" s="123" t="str">
        <f>IF(Table3[[#This Row],[Column11]]="yes","tags included","Auto:")</f>
        <v>Auto:</v>
      </c>
      <c r="Y9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9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Row],[TagOrderMethod]]="Auto:",IF(T93&gt;0,T93,IF(COUNTBLANK(K93:R93)=8,"",(IF(Table3[[#This Row],[Column11]]&lt;&gt;"no",Table3[[#This Row],[Size]]*(SUM(Table3[[#This Row],[Date 1]:[Date 8]])),"")))),""))),(Table3[[#This Row],[Bundle]])),"")</f>
        <v/>
      </c>
      <c r="AA93" s="151" t="str">
        <f t="shared" si="2"/>
        <v/>
      </c>
      <c r="AB93" s="141"/>
      <c r="AC93" s="142"/>
      <c r="AD93" s="143"/>
      <c r="AE93" s="144"/>
      <c r="AF93" s="145" t="s">
        <v>16</v>
      </c>
      <c r="AG93" s="128" t="s">
        <v>16</v>
      </c>
      <c r="AH93" s="128"/>
      <c r="AI93" s="128" t="s">
        <v>16</v>
      </c>
      <c r="AJ93" s="128"/>
      <c r="AK93" s="146" t="b">
        <f>IF(AND(Table3[[#This Row],[Column7]]=TRUE,COUNTBLANK(Table3[[#This Row],[Date 1]:[Date 8]])=8),TRUE,FALSE)</f>
        <v>0</v>
      </c>
      <c r="AL93" s="146" t="b">
        <f>COUNTIF(Table3[[#This Row],[26]:[512]],"yes")&gt;0</f>
        <v>0</v>
      </c>
      <c r="AM93" s="153" t="e">
        <f>IF(COUNTBLANK(K93:AB93)&lt;&gt;13,IF(Table3[[#This Row],[Comments]]="Please order in multiples of 20. Minimum order of 100.",IF(COUNTBLANK(Table3[[#This Row],[Date 1]:[Order]])=12,"",1),1),IF(OR(G93="yes",H93="yes",I93="yes",F93="yes",#REF!="yes",J93="yes"),1,""))</f>
        <v>#REF!</v>
      </c>
    </row>
    <row r="94" spans="1:39" ht="36" thickBot="1">
      <c r="B94" s="135" t="s">
        <v>8196</v>
      </c>
      <c r="C94" s="136"/>
      <c r="D94" s="131" t="s">
        <v>8059</v>
      </c>
      <c r="E94" s="23"/>
      <c r="F94" s="138" t="s">
        <v>16</v>
      </c>
      <c r="G94" s="22" t="s">
        <v>16</v>
      </c>
      <c r="H94" s="22"/>
      <c r="I94" s="22"/>
      <c r="J94" s="22" t="s">
        <v>16</v>
      </c>
      <c r="K94" s="149"/>
      <c r="L94" s="139"/>
      <c r="M94" s="139"/>
      <c r="N94" s="139"/>
      <c r="O94" s="139"/>
      <c r="P94" s="139"/>
      <c r="Q94" s="139"/>
      <c r="R94" s="109"/>
      <c r="S94" s="218" t="str">
        <f>Table3[[#This Row],[Column12]]</f>
        <v>Auto:</v>
      </c>
      <c r="T94" s="140"/>
      <c r="U94" s="122" t="str">
        <f>IF(Table3[[#This Row],[TagOrderMethod]]="Ratio:","plants per 1 tag",IF(Table3[[#This Row],[TagOrderMethod]]="tags included","",IF(Table3[[#This Row],[TagOrderMethod]]="Qty:","tags",IF(Table3[[#This Row],[TagOrderMethod]]="Auto:",IF(T94&lt;&gt;"","tags","")))))</f>
        <v/>
      </c>
      <c r="V94" s="123">
        <v>50</v>
      </c>
      <c r="W94" s="123" t="str">
        <f>IF(ISNUMBER(SEARCH("tag",Table3[[#This Row],[Notes]])), "Yes", "No")</f>
        <v>No</v>
      </c>
      <c r="X94" s="123" t="str">
        <f>IF(Table3[[#This Row],[Column11]]="yes","tags included","Auto:")</f>
        <v>Auto:</v>
      </c>
      <c r="Y9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9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Row],[TagOrderMethod]]="Auto:",IF(T94&gt;0,T94,IF(COUNTBLANK(K94:R94)=8,"",(IF(Table3[[#This Row],[Column11]]&lt;&gt;"no",Table3[[#This Row],[Size]]*(SUM(Table3[[#This Row],[Date 1]:[Date 8]])),"")))),""))),(Table3[[#This Row],[Bundle]])),"")</f>
        <v/>
      </c>
      <c r="AA94" s="151" t="str">
        <f t="shared" si="2"/>
        <v/>
      </c>
      <c r="AB94" s="141"/>
      <c r="AC94" s="142"/>
      <c r="AD94" s="143"/>
      <c r="AE94" s="144"/>
      <c r="AF94" s="145" t="s">
        <v>16</v>
      </c>
      <c r="AG94" s="128" t="s">
        <v>16</v>
      </c>
      <c r="AH94" s="128"/>
      <c r="AI94" s="128"/>
      <c r="AJ94" s="128" t="s">
        <v>16</v>
      </c>
      <c r="AK94" s="146" t="b">
        <f>IF(AND(Table3[[#This Row],[Column7]]=TRUE,COUNTBLANK(Table3[[#This Row],[Date 1]:[Date 8]])=8),TRUE,FALSE)</f>
        <v>0</v>
      </c>
      <c r="AL94" s="146" t="b">
        <f>COUNTIF(Table3[[#This Row],[26]:[512]],"yes")&gt;0</f>
        <v>0</v>
      </c>
      <c r="AM94" s="153" t="e">
        <f>IF(COUNTBLANK(K94:AB94)&lt;&gt;13,IF(Table3[[#This Row],[Comments]]="Please order in multiples of 20. Minimum order of 100.",IF(COUNTBLANK(Table3[[#This Row],[Date 1]:[Order]])=12,"",1),1),IF(OR(G94="yes",H94="yes",I94="yes",F94="yes",#REF!="yes",J94="yes"),1,""))</f>
        <v>#REF!</v>
      </c>
    </row>
    <row r="95" spans="1:39" ht="36" thickBot="1">
      <c r="A95" s="20" t="s">
        <v>784</v>
      </c>
      <c r="B95" s="135" t="s">
        <v>8196</v>
      </c>
      <c r="C95" s="136"/>
      <c r="D95" s="131" t="s">
        <v>8060</v>
      </c>
      <c r="E95" s="23"/>
      <c r="F95" s="138" t="s">
        <v>16</v>
      </c>
      <c r="G95" s="22" t="s">
        <v>16</v>
      </c>
      <c r="H95" s="22" t="s">
        <v>16</v>
      </c>
      <c r="I95" s="22"/>
      <c r="J95" s="22" t="s">
        <v>16</v>
      </c>
      <c r="K95" s="149"/>
      <c r="L95" s="139"/>
      <c r="M95" s="139"/>
      <c r="N95" s="139"/>
      <c r="O95" s="139"/>
      <c r="P95" s="139"/>
      <c r="Q95" s="139"/>
      <c r="R95" s="109"/>
      <c r="S95" s="218" t="str">
        <f>Table3[[#This Row],[Column12]]</f>
        <v>Auto:</v>
      </c>
      <c r="T95" s="140"/>
      <c r="U95" s="122" t="str">
        <f>IF(Table3[[#This Row],[TagOrderMethod]]="Ratio:","plants per 1 tag",IF(Table3[[#This Row],[TagOrderMethod]]="tags included","",IF(Table3[[#This Row],[TagOrderMethod]]="Qty:","tags",IF(Table3[[#This Row],[TagOrderMethod]]="Auto:",IF(T95&lt;&gt;"","tags","")))))</f>
        <v/>
      </c>
      <c r="V95" s="123">
        <v>50</v>
      </c>
      <c r="W95" s="123" t="str">
        <f>IF(ISNUMBER(SEARCH("tag",Table3[[#This Row],[Notes]])), "Yes", "No")</f>
        <v>No</v>
      </c>
      <c r="X95" s="123" t="str">
        <f>IF(Table3[[#This Row],[Column11]]="yes","tags included","Auto:")</f>
        <v>Auto:</v>
      </c>
      <c r="Y9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9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Row],[TagOrderMethod]]="Auto:",IF(T95&gt;0,T95,IF(COUNTBLANK(K95:R95)=8,"",(IF(Table3[[#This Row],[Column11]]&lt;&gt;"no",Table3[[#This Row],[Size]]*(SUM(Table3[[#This Row],[Date 1]:[Date 8]])),"")))),""))),(Table3[[#This Row],[Bundle]])),"")</f>
        <v/>
      </c>
      <c r="AA95" s="151" t="str">
        <f t="shared" si="2"/>
        <v/>
      </c>
      <c r="AB95" s="141"/>
      <c r="AC95" s="142"/>
      <c r="AD95" s="143"/>
      <c r="AE95" s="144"/>
      <c r="AF95" s="145" t="s">
        <v>16</v>
      </c>
      <c r="AG95" s="128" t="s">
        <v>16</v>
      </c>
      <c r="AH95" s="128" t="s">
        <v>16</v>
      </c>
      <c r="AI95" s="128"/>
      <c r="AJ95" s="128" t="s">
        <v>16</v>
      </c>
      <c r="AK95" s="146" t="b">
        <f>IF(AND(Table3[[#This Row],[Column7]]=TRUE,COUNTBLANK(Table3[[#This Row],[Date 1]:[Date 8]])=8),TRUE,FALSE)</f>
        <v>0</v>
      </c>
      <c r="AL95" s="146" t="b">
        <f>COUNTIF(Table3[[#This Row],[26]:[512]],"yes")&gt;0</f>
        <v>0</v>
      </c>
      <c r="AM95" s="153" t="e">
        <f>IF(COUNTBLANK(K95:AB95)&lt;&gt;13,IF(Table3[[#This Row],[Comments]]="Please order in multiples of 20. Minimum order of 100.",IF(COUNTBLANK(Table3[[#This Row],[Date 1]:[Order]])=12,"",1),1),IF(OR(G95="yes",H95="yes",I95="yes",F95="yes",#REF!="yes",J95="yes"),1,""))</f>
        <v>#REF!</v>
      </c>
    </row>
    <row r="96" spans="1:39" ht="36" thickBot="1">
      <c r="A96" s="20" t="s">
        <v>784</v>
      </c>
      <c r="B96" s="135" t="s">
        <v>8196</v>
      </c>
      <c r="C96" s="136"/>
      <c r="D96" s="131" t="s">
        <v>8061</v>
      </c>
      <c r="E96" s="23"/>
      <c r="F96" s="138" t="s">
        <v>16</v>
      </c>
      <c r="G96" s="22" t="s">
        <v>16</v>
      </c>
      <c r="H96" s="22" t="s">
        <v>16</v>
      </c>
      <c r="I96" s="22"/>
      <c r="J96" s="22" t="s">
        <v>16</v>
      </c>
      <c r="K96" s="149"/>
      <c r="L96" s="139"/>
      <c r="M96" s="139"/>
      <c r="N96" s="139"/>
      <c r="O96" s="139"/>
      <c r="P96" s="139"/>
      <c r="Q96" s="139"/>
      <c r="R96" s="109"/>
      <c r="S96" s="218" t="str">
        <f>Table3[[#This Row],[Column12]]</f>
        <v>Auto:</v>
      </c>
      <c r="T96" s="140"/>
      <c r="U96" s="122" t="str">
        <f>IF(Table3[[#This Row],[TagOrderMethod]]="Ratio:","plants per 1 tag",IF(Table3[[#This Row],[TagOrderMethod]]="tags included","",IF(Table3[[#This Row],[TagOrderMethod]]="Qty:","tags",IF(Table3[[#This Row],[TagOrderMethod]]="Auto:",IF(T96&lt;&gt;"","tags","")))))</f>
        <v/>
      </c>
      <c r="V96" s="123">
        <v>50</v>
      </c>
      <c r="W96" s="123" t="str">
        <f>IF(ISNUMBER(SEARCH("tag",Table3[[#This Row],[Notes]])), "Yes", "No")</f>
        <v>No</v>
      </c>
      <c r="X96" s="123" t="str">
        <f>IF(Table3[[#This Row],[Column11]]="yes","tags included","Auto:")</f>
        <v>Auto:</v>
      </c>
      <c r="Y9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9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Row],[TagOrderMethod]]="Auto:",IF(T96&gt;0,T96,IF(COUNTBLANK(K96:R96)=8,"",(IF(Table3[[#This Row],[Column11]]&lt;&gt;"no",Table3[[#This Row],[Size]]*(SUM(Table3[[#This Row],[Date 1]:[Date 8]])),"")))),""))),(Table3[[#This Row],[Bundle]])),"")</f>
        <v/>
      </c>
      <c r="AA96" s="151" t="str">
        <f t="shared" si="2"/>
        <v/>
      </c>
      <c r="AB96" s="141"/>
      <c r="AC96" s="142"/>
      <c r="AD96" s="143"/>
      <c r="AE96" s="144"/>
      <c r="AF96" s="145" t="s">
        <v>16</v>
      </c>
      <c r="AG96" s="128" t="s">
        <v>16</v>
      </c>
      <c r="AH96" s="128" t="s">
        <v>16</v>
      </c>
      <c r="AI96" s="128"/>
      <c r="AJ96" s="128" t="s">
        <v>16</v>
      </c>
      <c r="AK96" s="146" t="b">
        <f>IF(AND(Table3[[#This Row],[Column7]]=TRUE,COUNTBLANK(Table3[[#This Row],[Date 1]:[Date 8]])=8),TRUE,FALSE)</f>
        <v>0</v>
      </c>
      <c r="AL96" s="146" t="b">
        <f>COUNTIF(Table3[[#This Row],[26]:[512]],"yes")&gt;0</f>
        <v>0</v>
      </c>
      <c r="AM96" s="153" t="e">
        <f>IF(COUNTBLANK(K96:AB96)&lt;&gt;13,IF(Table3[[#This Row],[Comments]]="Please order in multiples of 20. Minimum order of 100.",IF(COUNTBLANK(Table3[[#This Row],[Date 1]:[Order]])=12,"",1),1),IF(OR(G96="yes",H96="yes",I96="yes",F96="yes",#REF!="yes",J96="yes"),1,""))</f>
        <v>#REF!</v>
      </c>
    </row>
    <row r="97" spans="1:39" ht="36" thickBot="1">
      <c r="A97" s="20" t="s">
        <v>784</v>
      </c>
      <c r="B97" s="135" t="s">
        <v>8196</v>
      </c>
      <c r="C97" s="133"/>
      <c r="D97" s="131" t="s">
        <v>7869</v>
      </c>
      <c r="E97" s="23"/>
      <c r="F97" s="22" t="s">
        <v>16</v>
      </c>
      <c r="G97" s="22" t="s">
        <v>16</v>
      </c>
      <c r="H97" s="22" t="s">
        <v>16</v>
      </c>
      <c r="I97" s="22"/>
      <c r="J97" s="22" t="s">
        <v>16</v>
      </c>
      <c r="K97" s="15"/>
      <c r="L97" s="16"/>
      <c r="M97" s="16"/>
      <c r="N97" s="16"/>
      <c r="O97" s="16"/>
      <c r="P97" s="16"/>
      <c r="Q97" s="16"/>
      <c r="R97" s="109"/>
      <c r="S97" s="218" t="str">
        <f>Table3[[#This Row],[Column12]]</f>
        <v>Auto:</v>
      </c>
      <c r="T97" s="19"/>
      <c r="U97" s="122" t="str">
        <f>IF(Table3[[#This Row],[TagOrderMethod]]="Ratio:","plants per 1 tag",IF(Table3[[#This Row],[TagOrderMethod]]="tags included","",IF(Table3[[#This Row],[TagOrderMethod]]="Qty:","tags",IF(Table3[[#This Row],[TagOrderMethod]]="Auto:",IF(T97&lt;&gt;"","tags","")))))</f>
        <v/>
      </c>
      <c r="V97" s="123">
        <v>50</v>
      </c>
      <c r="W97" s="123" t="str">
        <f>IF(ISNUMBER(SEARCH("tag",Table3[[#This Row],[Notes]])), "Yes", "No")</f>
        <v>No</v>
      </c>
      <c r="X97" s="123" t="str">
        <f>IF(Table3[[#This Row],[Column11]]="yes","tags included","Auto:")</f>
        <v>Auto:</v>
      </c>
      <c r="Y9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9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Row],[TagOrderMethod]]="Auto:",IF(T97&gt;0,T97,IF(COUNTBLANK(K97:R97)=8,"",(IF(Table3[[#This Row],[Column11]]&lt;&gt;"no",Table3[[#This Row],[Size]]*(SUM(Table3[[#This Row],[Date 1]:[Date 8]])),"")))),""))),(Table3[[#This Row],[Bundle]])),"")</f>
        <v/>
      </c>
      <c r="AA97" s="74" t="str">
        <f t="shared" si="2"/>
        <v/>
      </c>
      <c r="AB97" s="60"/>
      <c r="AC97" s="31"/>
      <c r="AD97" s="32"/>
      <c r="AE97" s="33"/>
      <c r="AF97" s="33" t="s">
        <v>16</v>
      </c>
      <c r="AG97" s="33" t="s">
        <v>16</v>
      </c>
      <c r="AH97" s="33" t="s">
        <v>16</v>
      </c>
      <c r="AI97" s="33"/>
      <c r="AJ97" s="33" t="s">
        <v>16</v>
      </c>
      <c r="AK97" s="105" t="b">
        <f>IF(AND(Table3[[#This Row],[Column7]]=TRUE,COUNTBLANK(Table3[[#This Row],[Date 1]:[Date 8]])=8),TRUE,FALSE)</f>
        <v>0</v>
      </c>
      <c r="AL97" s="105" t="b">
        <f>COUNTIF(Table3[[#This Row],[26]:[512]],"yes")&gt;0</f>
        <v>0</v>
      </c>
      <c r="AM97" s="25" t="e">
        <f>IF(COUNTBLANK(K97:AB97)&lt;&gt;13,IF(Table3[[#This Row],[Comments]]="Please order in multiples of 20. Minimum order of 100.",IF(COUNTBLANK(Table3[[#This Row],[Date 1]:[Order]])=12,"",1),1),IF(OR(G97="yes",H97="yes",I97="yes",F97="yes",#REF!="yes",J97="yes"),1,""))</f>
        <v>#REF!</v>
      </c>
    </row>
    <row r="98" spans="1:39" ht="36" thickBot="1">
      <c r="A98" s="20" t="s">
        <v>784</v>
      </c>
      <c r="B98" s="135" t="s">
        <v>8196</v>
      </c>
      <c r="C98" s="133"/>
      <c r="D98" s="131" t="s">
        <v>7942</v>
      </c>
      <c r="E98" s="23"/>
      <c r="F98" s="22" t="s">
        <v>16</v>
      </c>
      <c r="G98" s="22" t="s">
        <v>16</v>
      </c>
      <c r="H98" s="22" t="s">
        <v>16</v>
      </c>
      <c r="I98" s="22"/>
      <c r="J98" s="22" t="s">
        <v>16</v>
      </c>
      <c r="K98" s="15"/>
      <c r="L98" s="16"/>
      <c r="M98" s="16"/>
      <c r="N98" s="16"/>
      <c r="O98" s="16"/>
      <c r="P98" s="16"/>
      <c r="Q98" s="16"/>
      <c r="R98" s="109"/>
      <c r="S98" s="218" t="str">
        <f>Table3[[#This Row],[Column12]]</f>
        <v>Auto:</v>
      </c>
      <c r="T98" s="19"/>
      <c r="U98" s="122" t="str">
        <f>IF(Table3[[#This Row],[TagOrderMethod]]="Ratio:","plants per 1 tag",IF(Table3[[#This Row],[TagOrderMethod]]="tags included","",IF(Table3[[#This Row],[TagOrderMethod]]="Qty:","tags",IF(Table3[[#This Row],[TagOrderMethod]]="Auto:",IF(T98&lt;&gt;"","tags","")))))</f>
        <v/>
      </c>
      <c r="V98" s="123">
        <v>50</v>
      </c>
      <c r="W98" s="123" t="str">
        <f>IF(ISNUMBER(SEARCH("tag",Table3[[#This Row],[Notes]])), "Yes", "No")</f>
        <v>No</v>
      </c>
      <c r="X98" s="123" t="str">
        <f>IF(Table3[[#This Row],[Column11]]="yes","tags included","Auto:")</f>
        <v>Auto:</v>
      </c>
      <c r="Y9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9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Row],[TagOrderMethod]]="Auto:",IF(T98&gt;0,T98,IF(COUNTBLANK(K98:R98)=8,"",(IF(Table3[[#This Row],[Column11]]&lt;&gt;"no",Table3[[#This Row],[Size]]*(SUM(Table3[[#This Row],[Date 1]:[Date 8]])),"")))),""))),(Table3[[#This Row],[Bundle]])),"")</f>
        <v/>
      </c>
      <c r="AA98" s="74" t="str">
        <f t="shared" si="2"/>
        <v/>
      </c>
      <c r="AB98" s="60"/>
      <c r="AC98" s="31"/>
      <c r="AD98" s="32"/>
      <c r="AE98" s="33"/>
      <c r="AF98" s="33" t="s">
        <v>16</v>
      </c>
      <c r="AG98" s="33" t="s">
        <v>16</v>
      </c>
      <c r="AH98" s="33" t="s">
        <v>16</v>
      </c>
      <c r="AI98" s="33"/>
      <c r="AJ98" s="33" t="s">
        <v>16</v>
      </c>
      <c r="AK98" s="105" t="b">
        <f>IF(AND(Table3[[#This Row],[Column7]]=TRUE,COUNTBLANK(Table3[[#This Row],[Date 1]:[Date 8]])=8),TRUE,FALSE)</f>
        <v>0</v>
      </c>
      <c r="AL98" s="105" t="b">
        <f>COUNTIF(Table3[[#This Row],[26]:[512]],"yes")&gt;0</f>
        <v>0</v>
      </c>
      <c r="AM98" s="25" t="e">
        <f>IF(COUNTBLANK(K98:AB98)&lt;&gt;13,IF(Table3[[#This Row],[Comments]]="Please order in multiples of 20. Minimum order of 100.",IF(COUNTBLANK(Table3[[#This Row],[Date 1]:[Order]])=12,"",1),1),IF(OR(G98="yes",H98="yes",I98="yes",F98="yes",#REF!="yes",J98="yes"),1,""))</f>
        <v>#REF!</v>
      </c>
    </row>
    <row r="99" spans="1:39" ht="36" thickBot="1">
      <c r="A99" s="20" t="s">
        <v>784</v>
      </c>
      <c r="B99" s="135" t="s">
        <v>8196</v>
      </c>
      <c r="C99" s="133"/>
      <c r="D99" s="131" t="s">
        <v>8062</v>
      </c>
      <c r="E99" s="23"/>
      <c r="F99" s="22" t="s">
        <v>16</v>
      </c>
      <c r="G99" s="22" t="s">
        <v>16</v>
      </c>
      <c r="H99" s="22" t="s">
        <v>16</v>
      </c>
      <c r="I99" s="22"/>
      <c r="J99" s="22" t="s">
        <v>16</v>
      </c>
      <c r="K99" s="15"/>
      <c r="L99" s="16"/>
      <c r="M99" s="16"/>
      <c r="N99" s="16"/>
      <c r="O99" s="16"/>
      <c r="P99" s="16"/>
      <c r="Q99" s="16"/>
      <c r="R99" s="109"/>
      <c r="S99" s="218" t="str">
        <f>Table3[[#This Row],[Column12]]</f>
        <v>Auto:</v>
      </c>
      <c r="T99" s="19"/>
      <c r="U99" s="122" t="str">
        <f>IF(Table3[[#This Row],[TagOrderMethod]]="Ratio:","plants per 1 tag",IF(Table3[[#This Row],[TagOrderMethod]]="tags included","",IF(Table3[[#This Row],[TagOrderMethod]]="Qty:","tags",IF(Table3[[#This Row],[TagOrderMethod]]="Auto:",IF(T99&lt;&gt;"","tags","")))))</f>
        <v/>
      </c>
      <c r="V99" s="123">
        <v>50</v>
      </c>
      <c r="W99" s="123" t="str">
        <f>IF(ISNUMBER(SEARCH("tag",Table3[[#This Row],[Notes]])), "Yes", "No")</f>
        <v>No</v>
      </c>
      <c r="X99" s="123" t="str">
        <f>IF(Table3[[#This Row],[Column11]]="yes","tags included","Auto:")</f>
        <v>Auto:</v>
      </c>
      <c r="Y9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9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Row],[TagOrderMethod]]="Auto:",IF(T99&gt;0,T99,IF(COUNTBLANK(K99:R99)=8,"",(IF(Table3[[#This Row],[Column11]]&lt;&gt;"no",Table3[[#This Row],[Size]]*(SUM(Table3[[#This Row],[Date 1]:[Date 8]])),"")))),""))),(Table3[[#This Row],[Bundle]])),"")</f>
        <v/>
      </c>
      <c r="AA99" s="74" t="str">
        <f t="shared" si="2"/>
        <v/>
      </c>
      <c r="AB99" s="60"/>
      <c r="AC99" s="31"/>
      <c r="AD99" s="32"/>
      <c r="AE99" s="33"/>
      <c r="AF99" s="33" t="s">
        <v>16</v>
      </c>
      <c r="AG99" s="33" t="s">
        <v>16</v>
      </c>
      <c r="AH99" s="33" t="s">
        <v>16</v>
      </c>
      <c r="AI99" s="33"/>
      <c r="AJ99" s="33" t="s">
        <v>16</v>
      </c>
      <c r="AK99" s="105" t="b">
        <f>IF(AND(Table3[[#This Row],[Column7]]=TRUE,COUNTBLANK(Table3[[#This Row],[Date 1]:[Date 8]])=8),TRUE,FALSE)</f>
        <v>0</v>
      </c>
      <c r="AL99" s="105" t="b">
        <f>COUNTIF(Table3[[#This Row],[26]:[512]],"yes")&gt;0</f>
        <v>0</v>
      </c>
      <c r="AM99" s="25" t="e">
        <f>IF(COUNTBLANK(K99:AB99)&lt;&gt;13,IF(Table3[[#This Row],[Comments]]="Please order in multiples of 20. Minimum order of 100.",IF(COUNTBLANK(Table3[[#This Row],[Date 1]:[Order]])=12,"",1),1),IF(OR(G99="yes",H99="yes",I99="yes",F99="yes",#REF!="yes",J99="yes"),1,""))</f>
        <v>#REF!</v>
      </c>
    </row>
    <row r="100" spans="1:39" ht="36" thickBot="1">
      <c r="A100" s="20" t="s">
        <v>784</v>
      </c>
      <c r="B100" s="135" t="s">
        <v>8197</v>
      </c>
      <c r="C100" s="133"/>
      <c r="D100" s="131" t="s">
        <v>8178</v>
      </c>
      <c r="E100" s="23"/>
      <c r="F100" s="22" t="s">
        <v>16</v>
      </c>
      <c r="G100" s="22" t="s">
        <v>16</v>
      </c>
      <c r="H100" s="22" t="s">
        <v>16</v>
      </c>
      <c r="I100" s="22"/>
      <c r="J100" s="22" t="s">
        <v>16</v>
      </c>
      <c r="K100" s="15"/>
      <c r="L100" s="16"/>
      <c r="M100" s="16"/>
      <c r="N100" s="16"/>
      <c r="O100" s="16"/>
      <c r="P100" s="16"/>
      <c r="Q100" s="16"/>
      <c r="R100" s="109"/>
      <c r="S100" s="218" t="str">
        <f>Table3[[#This Row],[Column12]]</f>
        <v>Auto:</v>
      </c>
      <c r="T100" s="19"/>
      <c r="U100" s="122" t="str">
        <f>IF(Table3[[#This Row],[TagOrderMethod]]="Ratio:","plants per 1 tag",IF(Table3[[#This Row],[TagOrderMethod]]="tags included","",IF(Table3[[#This Row],[TagOrderMethod]]="Qty:","tags",IF(Table3[[#This Row],[TagOrderMethod]]="Auto:",IF(T100&lt;&gt;"","tags","")))))</f>
        <v/>
      </c>
      <c r="V100" s="123">
        <v>50</v>
      </c>
      <c r="W100" s="123" t="str">
        <f>IF(ISNUMBER(SEARCH("tag",Table3[[#This Row],[Notes]])), "Yes", "No")</f>
        <v>No</v>
      </c>
      <c r="X100" s="123" t="str">
        <f>IF(Table3[[#This Row],[Column11]]="yes","tags included","Auto:")</f>
        <v>Auto:</v>
      </c>
      <c r="Y10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0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Row],[TagOrderMethod]]="Auto:",IF(T100&gt;0,T100,IF(COUNTBLANK(K100:R100)=8,"",(IF(Table3[[#This Row],[Column11]]&lt;&gt;"no",Table3[[#This Row],[Size]]*(SUM(Table3[[#This Row],[Date 1]:[Date 8]])),"")))),""))),(Table3[[#This Row],[Bundle]])),"")</f>
        <v/>
      </c>
      <c r="AA100" s="74" t="str">
        <f t="shared" si="2"/>
        <v/>
      </c>
      <c r="AB100" s="60"/>
      <c r="AC100" s="31"/>
      <c r="AD100" s="32"/>
      <c r="AE100" s="33"/>
      <c r="AF100" s="33" t="s">
        <v>16</v>
      </c>
      <c r="AG100" s="33" t="s">
        <v>16</v>
      </c>
      <c r="AH100" s="33" t="s">
        <v>16</v>
      </c>
      <c r="AI100" s="33"/>
      <c r="AJ100" s="33" t="s">
        <v>16</v>
      </c>
      <c r="AK100" s="105" t="b">
        <f>IF(AND(Table3[[#This Row],[Column7]]=TRUE,COUNTBLANK(Table3[[#This Row],[Date 1]:[Date 8]])=8),TRUE,FALSE)</f>
        <v>0</v>
      </c>
      <c r="AL100" s="105" t="b">
        <f>COUNTIF(Table3[[#This Row],[26]:[512]],"yes")&gt;0</f>
        <v>0</v>
      </c>
      <c r="AM100" s="25" t="e">
        <f>IF(COUNTBLANK(K100:AB100)&lt;&gt;13,IF(Table3[[#This Row],[Comments]]="Please order in multiples of 20. Minimum order of 100.",IF(COUNTBLANK(Table3[[#This Row],[Date 1]:[Order]])=12,"",1),1),IF(OR(G100="yes",H100="yes",I100="yes",F100="yes",#REF!="yes",J100="yes"),1,""))</f>
        <v>#REF!</v>
      </c>
    </row>
    <row r="101" spans="1:39" ht="36" thickBot="1">
      <c r="A101" s="20" t="s">
        <v>784</v>
      </c>
      <c r="B101" s="135" t="s">
        <v>8197</v>
      </c>
      <c r="C101" s="133"/>
      <c r="D101" s="131" t="s">
        <v>8179</v>
      </c>
      <c r="E101" s="23"/>
      <c r="F101" s="22" t="s">
        <v>16</v>
      </c>
      <c r="G101" s="22" t="s">
        <v>16</v>
      </c>
      <c r="H101" s="22" t="s">
        <v>16</v>
      </c>
      <c r="I101" s="22"/>
      <c r="J101" s="22" t="s">
        <v>16</v>
      </c>
      <c r="K101" s="15"/>
      <c r="L101" s="16"/>
      <c r="M101" s="16"/>
      <c r="N101" s="16"/>
      <c r="O101" s="16"/>
      <c r="P101" s="16"/>
      <c r="Q101" s="16"/>
      <c r="R101" s="109"/>
      <c r="S101" s="218" t="str">
        <f>Table3[[#This Row],[Column12]]</f>
        <v>Auto:</v>
      </c>
      <c r="T101" s="19"/>
      <c r="U101" s="122" t="str">
        <f>IF(Table3[[#This Row],[TagOrderMethod]]="Ratio:","plants per 1 tag",IF(Table3[[#This Row],[TagOrderMethod]]="tags included","",IF(Table3[[#This Row],[TagOrderMethod]]="Qty:","tags",IF(Table3[[#This Row],[TagOrderMethod]]="Auto:",IF(T101&lt;&gt;"","tags","")))))</f>
        <v/>
      </c>
      <c r="V101" s="123">
        <v>50</v>
      </c>
      <c r="W101" s="123" t="str">
        <f>IF(ISNUMBER(SEARCH("tag",Table3[[#This Row],[Notes]])), "Yes", "No")</f>
        <v>No</v>
      </c>
      <c r="X101" s="123" t="str">
        <f>IF(Table3[[#This Row],[Column11]]="yes","tags included","Auto:")</f>
        <v>Auto:</v>
      </c>
      <c r="Y10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0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Row],[TagOrderMethod]]="Auto:",IF(T101&gt;0,T101,IF(COUNTBLANK(K101:R101)=8,"",(IF(Table3[[#This Row],[Column11]]&lt;&gt;"no",Table3[[#This Row],[Size]]*(SUM(Table3[[#This Row],[Date 1]:[Date 8]])),"")))),""))),(Table3[[#This Row],[Bundle]])),"")</f>
        <v/>
      </c>
      <c r="AA101" s="74" t="str">
        <f t="shared" si="2"/>
        <v/>
      </c>
      <c r="AB101" s="60"/>
      <c r="AC101" s="31"/>
      <c r="AD101" s="32"/>
      <c r="AE101" s="33"/>
      <c r="AF101" s="33" t="s">
        <v>16</v>
      </c>
      <c r="AG101" s="33" t="s">
        <v>16</v>
      </c>
      <c r="AH101" s="33" t="s">
        <v>16</v>
      </c>
      <c r="AI101" s="33"/>
      <c r="AJ101" s="33" t="s">
        <v>16</v>
      </c>
      <c r="AK101" s="105" t="b">
        <f>IF(AND(Table3[[#This Row],[Column7]]=TRUE,COUNTBLANK(Table3[[#This Row],[Date 1]:[Date 8]])=8),TRUE,FALSE)</f>
        <v>0</v>
      </c>
      <c r="AL101" s="105" t="b">
        <f>COUNTIF(Table3[[#This Row],[26]:[512]],"yes")&gt;0</f>
        <v>0</v>
      </c>
      <c r="AM101" s="25" t="e">
        <f>IF(COUNTBLANK(K101:AB101)&lt;&gt;13,IF(Table3[[#This Row],[Comments]]="Please order in multiples of 20. Minimum order of 100.",IF(COUNTBLANK(Table3[[#This Row],[Date 1]:[Order]])=12,"",1),1),IF(OR(G101="yes",H101="yes",I101="yes",F101="yes",#REF!="yes",J101="yes"),1,""))</f>
        <v>#REF!</v>
      </c>
    </row>
    <row r="102" spans="1:39" ht="36" thickBot="1">
      <c r="A102" s="20" t="s">
        <v>784</v>
      </c>
      <c r="B102" s="135" t="s">
        <v>8197</v>
      </c>
      <c r="C102" s="133"/>
      <c r="D102" s="131" t="s">
        <v>7861</v>
      </c>
      <c r="E102" s="23"/>
      <c r="F102" s="22" t="s">
        <v>16</v>
      </c>
      <c r="G102" s="22" t="s">
        <v>16</v>
      </c>
      <c r="H102" s="22" t="s">
        <v>16</v>
      </c>
      <c r="I102" s="22"/>
      <c r="J102" s="22" t="s">
        <v>16</v>
      </c>
      <c r="K102" s="15"/>
      <c r="L102" s="16"/>
      <c r="M102" s="16"/>
      <c r="N102" s="16"/>
      <c r="O102" s="16"/>
      <c r="P102" s="16"/>
      <c r="Q102" s="16"/>
      <c r="R102" s="109"/>
      <c r="S102" s="218" t="str">
        <f>Table3[[#This Row],[Column12]]</f>
        <v>Auto:</v>
      </c>
      <c r="T102" s="19"/>
      <c r="U102" s="122" t="str">
        <f>IF(Table3[[#This Row],[TagOrderMethod]]="Ratio:","plants per 1 tag",IF(Table3[[#This Row],[TagOrderMethod]]="tags included","",IF(Table3[[#This Row],[TagOrderMethod]]="Qty:","tags",IF(Table3[[#This Row],[TagOrderMethod]]="Auto:",IF(T102&lt;&gt;"","tags","")))))</f>
        <v/>
      </c>
      <c r="V102" s="123">
        <v>50</v>
      </c>
      <c r="W102" s="123" t="str">
        <f>IF(ISNUMBER(SEARCH("tag",Table3[[#This Row],[Notes]])), "Yes", "No")</f>
        <v>No</v>
      </c>
      <c r="X102" s="123" t="str">
        <f>IF(Table3[[#This Row],[Column11]]="yes","tags included","Auto:")</f>
        <v>Auto:</v>
      </c>
      <c r="Y10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0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Row],[TagOrderMethod]]="Auto:",IF(T102&gt;0,T102,IF(COUNTBLANK(K102:R102)=8,"",(IF(Table3[[#This Row],[Column11]]&lt;&gt;"no",Table3[[#This Row],[Size]]*(SUM(Table3[[#This Row],[Date 1]:[Date 8]])),"")))),""))),(Table3[[#This Row],[Bundle]])),"")</f>
        <v/>
      </c>
      <c r="AA102" s="74" t="str">
        <f t="shared" si="2"/>
        <v/>
      </c>
      <c r="AB102" s="60"/>
      <c r="AC102" s="31"/>
      <c r="AD102" s="32"/>
      <c r="AE102" s="33"/>
      <c r="AF102" s="33" t="s">
        <v>16</v>
      </c>
      <c r="AG102" s="33" t="s">
        <v>16</v>
      </c>
      <c r="AH102" s="33" t="s">
        <v>16</v>
      </c>
      <c r="AI102" s="33"/>
      <c r="AJ102" s="33" t="s">
        <v>16</v>
      </c>
      <c r="AK102" s="105" t="b">
        <f>IF(AND(Table3[[#This Row],[Column7]]=TRUE,COUNTBLANK(Table3[[#This Row],[Date 1]:[Date 8]])=8),TRUE,FALSE)</f>
        <v>0</v>
      </c>
      <c r="AL102" s="105" t="b">
        <f>COUNTIF(Table3[[#This Row],[26]:[512]],"yes")&gt;0</f>
        <v>0</v>
      </c>
      <c r="AM102" s="25" t="e">
        <f>IF(COUNTBLANK(K102:AB102)&lt;&gt;13,IF(Table3[[#This Row],[Comments]]="Please order in multiples of 20. Minimum order of 100.",IF(COUNTBLANK(Table3[[#This Row],[Date 1]:[Order]])=12,"",1),1),IF(OR(G102="yes",H102="yes",I102="yes",F102="yes",#REF!="yes",J102="yes"),1,""))</f>
        <v>#REF!</v>
      </c>
    </row>
    <row r="103" spans="1:39" ht="36" thickBot="1">
      <c r="A103" s="20" t="s">
        <v>784</v>
      </c>
      <c r="B103" s="135" t="s">
        <v>8197</v>
      </c>
      <c r="C103" s="133"/>
      <c r="D103" s="131" t="s">
        <v>8180</v>
      </c>
      <c r="E103" s="23"/>
      <c r="F103" s="22" t="s">
        <v>16</v>
      </c>
      <c r="G103" s="22" t="s">
        <v>16</v>
      </c>
      <c r="H103" s="22" t="s">
        <v>16</v>
      </c>
      <c r="I103" s="22"/>
      <c r="J103" s="22" t="s">
        <v>16</v>
      </c>
      <c r="K103" s="15"/>
      <c r="L103" s="16"/>
      <c r="M103" s="16"/>
      <c r="N103" s="16"/>
      <c r="O103" s="16"/>
      <c r="P103" s="16"/>
      <c r="Q103" s="16"/>
      <c r="R103" s="109"/>
      <c r="S103" s="218" t="str">
        <f>Table3[[#This Row],[Column12]]</f>
        <v>Auto:</v>
      </c>
      <c r="T103" s="19"/>
      <c r="U103" s="122" t="str">
        <f>IF(Table3[[#This Row],[TagOrderMethod]]="Ratio:","plants per 1 tag",IF(Table3[[#This Row],[TagOrderMethod]]="tags included","",IF(Table3[[#This Row],[TagOrderMethod]]="Qty:","tags",IF(Table3[[#This Row],[TagOrderMethod]]="Auto:",IF(T103&lt;&gt;"","tags","")))))</f>
        <v/>
      </c>
      <c r="V103" s="123">
        <v>50</v>
      </c>
      <c r="W103" s="123" t="str">
        <f>IF(ISNUMBER(SEARCH("tag",Table3[[#This Row],[Notes]])), "Yes", "No")</f>
        <v>No</v>
      </c>
      <c r="X103" s="123" t="str">
        <f>IF(Table3[[#This Row],[Column11]]="yes","tags included","Auto:")</f>
        <v>Auto:</v>
      </c>
      <c r="Y10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0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Row],[TagOrderMethod]]="Auto:",IF(T103&gt;0,T103,IF(COUNTBLANK(K103:R103)=8,"",(IF(Table3[[#This Row],[Column11]]&lt;&gt;"no",Table3[[#This Row],[Size]]*(SUM(Table3[[#This Row],[Date 1]:[Date 8]])),"")))),""))),(Table3[[#This Row],[Bundle]])),"")</f>
        <v/>
      </c>
      <c r="AA103" s="74" t="str">
        <f t="shared" si="2"/>
        <v/>
      </c>
      <c r="AB103" s="60"/>
      <c r="AC103" s="31"/>
      <c r="AD103" s="32"/>
      <c r="AE103" s="33"/>
      <c r="AF103" s="33" t="s">
        <v>16</v>
      </c>
      <c r="AG103" s="33" t="s">
        <v>16</v>
      </c>
      <c r="AH103" s="33" t="s">
        <v>16</v>
      </c>
      <c r="AI103" s="33"/>
      <c r="AJ103" s="33" t="s">
        <v>16</v>
      </c>
      <c r="AK103" s="105" t="b">
        <f>IF(AND(Table3[[#This Row],[Column7]]=TRUE,COUNTBLANK(Table3[[#This Row],[Date 1]:[Date 8]])=8),TRUE,FALSE)</f>
        <v>0</v>
      </c>
      <c r="AL103" s="105" t="b">
        <f>COUNTIF(Table3[[#This Row],[26]:[512]],"yes")&gt;0</f>
        <v>0</v>
      </c>
      <c r="AM103" s="25" t="e">
        <f>IF(COUNTBLANK(K103:AB103)&lt;&gt;13,IF(Table3[[#This Row],[Comments]]="Please order in multiples of 20. Minimum order of 100.",IF(COUNTBLANK(Table3[[#This Row],[Date 1]:[Order]])=12,"",1),1),IF(OR(G103="yes",H103="yes",I103="yes",F103="yes",#REF!="yes",J103="yes"),1,""))</f>
        <v>#REF!</v>
      </c>
    </row>
    <row r="104" spans="1:39" ht="36" thickBot="1">
      <c r="A104" s="20" t="s">
        <v>784</v>
      </c>
      <c r="B104" s="135" t="s">
        <v>8197</v>
      </c>
      <c r="C104" s="133"/>
      <c r="D104" s="131" t="s">
        <v>7859</v>
      </c>
      <c r="E104" s="23"/>
      <c r="F104" s="22" t="s">
        <v>16</v>
      </c>
      <c r="G104" s="22" t="s">
        <v>16</v>
      </c>
      <c r="H104" s="22" t="s">
        <v>16</v>
      </c>
      <c r="I104" s="22"/>
      <c r="J104" s="22" t="s">
        <v>16</v>
      </c>
      <c r="K104" s="15"/>
      <c r="L104" s="16"/>
      <c r="M104" s="16"/>
      <c r="N104" s="16"/>
      <c r="O104" s="16"/>
      <c r="P104" s="16"/>
      <c r="Q104" s="16"/>
      <c r="R104" s="109"/>
      <c r="S104" s="218" t="str">
        <f>Table3[[#This Row],[Column12]]</f>
        <v>Auto:</v>
      </c>
      <c r="T104" s="19"/>
      <c r="U104" s="122" t="str">
        <f>IF(Table3[[#This Row],[TagOrderMethod]]="Ratio:","plants per 1 tag",IF(Table3[[#This Row],[TagOrderMethod]]="tags included","",IF(Table3[[#This Row],[TagOrderMethod]]="Qty:","tags",IF(Table3[[#This Row],[TagOrderMethod]]="Auto:",IF(T104&lt;&gt;"","tags","")))))</f>
        <v/>
      </c>
      <c r="V104" s="123">
        <v>50</v>
      </c>
      <c r="W104" s="123" t="str">
        <f>IF(ISNUMBER(SEARCH("tag",Table3[[#This Row],[Notes]])), "Yes", "No")</f>
        <v>No</v>
      </c>
      <c r="X104" s="123" t="str">
        <f>IF(Table3[[#This Row],[Column11]]="yes","tags included","Auto:")</f>
        <v>Auto:</v>
      </c>
      <c r="Y10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0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Row],[TagOrderMethod]]="Auto:",IF(T104&gt;0,T104,IF(COUNTBLANK(K104:R104)=8,"",(IF(Table3[[#This Row],[Column11]]&lt;&gt;"no",Table3[[#This Row],[Size]]*(SUM(Table3[[#This Row],[Date 1]:[Date 8]])),"")))),""))),(Table3[[#This Row],[Bundle]])),"")</f>
        <v/>
      </c>
      <c r="AA104" s="74" t="str">
        <f t="shared" si="2"/>
        <v/>
      </c>
      <c r="AB104" s="60"/>
      <c r="AC104" s="31"/>
      <c r="AD104" s="32"/>
      <c r="AE104" s="33"/>
      <c r="AF104" s="33" t="s">
        <v>16</v>
      </c>
      <c r="AG104" s="33" t="s">
        <v>16</v>
      </c>
      <c r="AH104" s="33" t="s">
        <v>16</v>
      </c>
      <c r="AI104" s="33"/>
      <c r="AJ104" s="33" t="s">
        <v>16</v>
      </c>
      <c r="AK104" s="105" t="b">
        <f>IF(AND(Table3[[#This Row],[Column7]]=TRUE,COUNTBLANK(Table3[[#This Row],[Date 1]:[Date 8]])=8),TRUE,FALSE)</f>
        <v>0</v>
      </c>
      <c r="AL104" s="105" t="b">
        <f>COUNTIF(Table3[[#This Row],[26]:[512]],"yes")&gt;0</f>
        <v>0</v>
      </c>
      <c r="AM104" s="25" t="e">
        <f>IF(COUNTBLANK(K104:AB104)&lt;&gt;13,IF(Table3[[#This Row],[Comments]]="Please order in multiples of 20. Minimum order of 100.",IF(COUNTBLANK(Table3[[#This Row],[Date 1]:[Order]])=12,"",1),1),IF(OR(G104="yes",H104="yes",I104="yes",F104="yes",#REF!="yes",J104="yes"),1,""))</f>
        <v>#REF!</v>
      </c>
    </row>
    <row r="105" spans="1:39" ht="36" thickBot="1">
      <c r="A105" s="20" t="s">
        <v>784</v>
      </c>
      <c r="B105" s="135" t="s">
        <v>8197</v>
      </c>
      <c r="C105" s="133"/>
      <c r="D105" s="131" t="s">
        <v>7860</v>
      </c>
      <c r="E105" s="23"/>
      <c r="F105" s="22" t="s">
        <v>16</v>
      </c>
      <c r="G105" s="22" t="s">
        <v>16</v>
      </c>
      <c r="H105" s="22" t="s">
        <v>16</v>
      </c>
      <c r="I105" s="22"/>
      <c r="J105" s="22" t="s">
        <v>16</v>
      </c>
      <c r="K105" s="15"/>
      <c r="L105" s="16"/>
      <c r="M105" s="16"/>
      <c r="N105" s="16"/>
      <c r="O105" s="16"/>
      <c r="P105" s="16"/>
      <c r="Q105" s="16"/>
      <c r="R105" s="109"/>
      <c r="S105" s="218" t="str">
        <f>Table3[[#This Row],[Column12]]</f>
        <v>Auto:</v>
      </c>
      <c r="T105" s="19"/>
      <c r="U105" s="122" t="str">
        <f>IF(Table3[[#This Row],[TagOrderMethod]]="Ratio:","plants per 1 tag",IF(Table3[[#This Row],[TagOrderMethod]]="tags included","",IF(Table3[[#This Row],[TagOrderMethod]]="Qty:","tags",IF(Table3[[#This Row],[TagOrderMethod]]="Auto:",IF(T105&lt;&gt;"","tags","")))))</f>
        <v/>
      </c>
      <c r="V105" s="123">
        <v>50</v>
      </c>
      <c r="W105" s="123" t="str">
        <f>IF(ISNUMBER(SEARCH("tag",Table3[[#This Row],[Notes]])), "Yes", "No")</f>
        <v>No</v>
      </c>
      <c r="X105" s="123" t="str">
        <f>IF(Table3[[#This Row],[Column11]]="yes","tags included","Auto:")</f>
        <v>Auto:</v>
      </c>
      <c r="Y10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0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Row],[TagOrderMethod]]="Auto:",IF(T105&gt;0,T105,IF(COUNTBLANK(K105:R105)=8,"",(IF(Table3[[#This Row],[Column11]]&lt;&gt;"no",Table3[[#This Row],[Size]]*(SUM(Table3[[#This Row],[Date 1]:[Date 8]])),"")))),""))),(Table3[[#This Row],[Bundle]])),"")</f>
        <v/>
      </c>
      <c r="AA105" s="74" t="str">
        <f t="shared" si="2"/>
        <v/>
      </c>
      <c r="AB105" s="60"/>
      <c r="AC105" s="31"/>
      <c r="AD105" s="32"/>
      <c r="AE105" s="33"/>
      <c r="AF105" s="33" t="s">
        <v>16</v>
      </c>
      <c r="AG105" s="33" t="s">
        <v>16</v>
      </c>
      <c r="AH105" s="33" t="s">
        <v>16</v>
      </c>
      <c r="AI105" s="33"/>
      <c r="AJ105" s="33" t="s">
        <v>16</v>
      </c>
      <c r="AK105" s="105" t="b">
        <f>IF(AND(Table3[[#This Row],[Column7]]=TRUE,COUNTBLANK(Table3[[#This Row],[Date 1]:[Date 8]])=8),TRUE,FALSE)</f>
        <v>0</v>
      </c>
      <c r="AL105" s="105" t="b">
        <f>COUNTIF(Table3[[#This Row],[26]:[512]],"yes")&gt;0</f>
        <v>0</v>
      </c>
      <c r="AM105" s="25" t="e">
        <f>IF(COUNTBLANK(K105:AB105)&lt;&gt;13,IF(Table3[[#This Row],[Comments]]="Please order in multiples of 20. Minimum order of 100.",IF(COUNTBLANK(Table3[[#This Row],[Date 1]:[Order]])=12,"",1),1),IF(OR(G105="yes",H105="yes",I105="yes",F105="yes",#REF!="yes",J105="yes"),1,""))</f>
        <v>#REF!</v>
      </c>
    </row>
    <row r="106" spans="1:39" ht="36" thickBot="1">
      <c r="B106" s="135" t="s">
        <v>8197</v>
      </c>
      <c r="C106" s="133"/>
      <c r="D106" s="131" t="s">
        <v>7862</v>
      </c>
      <c r="E106" s="23"/>
      <c r="F106" s="22" t="s">
        <v>16</v>
      </c>
      <c r="G106" s="22" t="s">
        <v>16</v>
      </c>
      <c r="H106" s="22" t="s">
        <v>16</v>
      </c>
      <c r="I106" s="22"/>
      <c r="J106" s="22" t="s">
        <v>16</v>
      </c>
      <c r="K106" s="108"/>
      <c r="L106" s="16"/>
      <c r="M106" s="16"/>
      <c r="N106" s="16"/>
      <c r="O106" s="16"/>
      <c r="P106" s="16"/>
      <c r="Q106" s="16"/>
      <c r="R106" s="109"/>
      <c r="S106" s="218" t="str">
        <f>Table3[[#This Row],[Column12]]</f>
        <v>Auto:</v>
      </c>
      <c r="T106" s="19"/>
      <c r="U106" s="122" t="str">
        <f>IF(Table3[[#This Row],[TagOrderMethod]]="Ratio:","plants per 1 tag",IF(Table3[[#This Row],[TagOrderMethod]]="tags included","",IF(Table3[[#This Row],[TagOrderMethod]]="Qty:","tags",IF(Table3[[#This Row],[TagOrderMethod]]="Auto:",IF(T106&lt;&gt;"","tags","")))))</f>
        <v/>
      </c>
      <c r="V106" s="123">
        <v>50</v>
      </c>
      <c r="W106" s="123" t="str">
        <f>IF(ISNUMBER(SEARCH("tag",Table3[[#This Row],[Notes]])), "Yes", "No")</f>
        <v>No</v>
      </c>
      <c r="X106" s="123" t="str">
        <f>IF(Table3[[#This Row],[Column11]]="yes","tags included","Auto:")</f>
        <v>Auto:</v>
      </c>
      <c r="Y10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0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Row],[TagOrderMethod]]="Auto:",IF(T106&gt;0,T106,IF(COUNTBLANK(K106:R106)=8,"",(IF(Table3[[#This Row],[Column11]]&lt;&gt;"no",Table3[[#This Row],[Size]]*(SUM(Table3[[#This Row],[Date 1]:[Date 8]])),"")))),""))),(Table3[[#This Row],[Bundle]])),"")</f>
        <v/>
      </c>
      <c r="AA106" s="74" t="str">
        <f t="shared" si="2"/>
        <v/>
      </c>
      <c r="AB106" s="60"/>
      <c r="AC106" s="31"/>
      <c r="AD106" s="32"/>
      <c r="AE106" s="33"/>
      <c r="AF106" s="33" t="s">
        <v>16</v>
      </c>
      <c r="AG106" s="33" t="s">
        <v>16</v>
      </c>
      <c r="AH106" s="33" t="s">
        <v>16</v>
      </c>
      <c r="AI106" s="33"/>
      <c r="AJ106" s="33" t="s">
        <v>16</v>
      </c>
      <c r="AK106" s="105" t="b">
        <f>IF(AND(Table3[[#This Row],[Column7]]=TRUE,COUNTBLANK(Table3[[#This Row],[Date 1]:[Date 8]])=8),TRUE,FALSE)</f>
        <v>0</v>
      </c>
      <c r="AL106" s="105" t="b">
        <f>COUNTIF(Table3[[#This Row],[26]:[512]],"yes")&gt;0</f>
        <v>0</v>
      </c>
      <c r="AM106" s="117" t="e">
        <f>IF(COUNTBLANK(K106:AB106)&lt;&gt;13,IF(Table3[[#This Row],[Comments]]="Please order in multiples of 20. Minimum order of 100.",IF(COUNTBLANK(Table3[[#This Row],[Date 1]:[Order]])=12,"",1),1),IF(OR(G106="yes",H106="yes",I106="yes",F106="yes",#REF!="yes",J106="yes"),1,""))</f>
        <v>#REF!</v>
      </c>
    </row>
    <row r="107" spans="1:39" ht="36" thickBot="1">
      <c r="B107" s="135" t="s">
        <v>8197</v>
      </c>
      <c r="C107" s="133"/>
      <c r="D107" s="131" t="s">
        <v>8181</v>
      </c>
      <c r="E107" s="23"/>
      <c r="F107" s="22" t="s">
        <v>16</v>
      </c>
      <c r="G107" s="22" t="s">
        <v>16</v>
      </c>
      <c r="H107" s="22" t="s">
        <v>16</v>
      </c>
      <c r="I107" s="22"/>
      <c r="J107" s="22" t="s">
        <v>16</v>
      </c>
      <c r="K107" s="108"/>
      <c r="L107" s="16"/>
      <c r="M107" s="16"/>
      <c r="N107" s="16"/>
      <c r="O107" s="16"/>
      <c r="P107" s="16"/>
      <c r="Q107" s="16"/>
      <c r="R107" s="109"/>
      <c r="S107" s="218" t="str">
        <f>Table3[[#This Row],[Column12]]</f>
        <v>Auto:</v>
      </c>
      <c r="T107" s="19"/>
      <c r="U107" s="122" t="str">
        <f>IF(Table3[[#This Row],[TagOrderMethod]]="Ratio:","plants per 1 tag",IF(Table3[[#This Row],[TagOrderMethod]]="tags included","",IF(Table3[[#This Row],[TagOrderMethod]]="Qty:","tags",IF(Table3[[#This Row],[TagOrderMethod]]="Auto:",IF(T107&lt;&gt;"","tags","")))))</f>
        <v/>
      </c>
      <c r="V107" s="123">
        <v>50</v>
      </c>
      <c r="W107" s="123" t="str">
        <f>IF(ISNUMBER(SEARCH("tag",Table3[[#This Row],[Notes]])), "Yes", "No")</f>
        <v>No</v>
      </c>
      <c r="X107" s="123" t="str">
        <f>IF(Table3[[#This Row],[Column11]]="yes","tags included","Auto:")</f>
        <v>Auto:</v>
      </c>
      <c r="Y10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0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Row],[TagOrderMethod]]="Auto:",IF(T107&gt;0,T107,IF(COUNTBLANK(K107:R107)=8,"",(IF(Table3[[#This Row],[Column11]]&lt;&gt;"no",Table3[[#This Row],[Size]]*(SUM(Table3[[#This Row],[Date 1]:[Date 8]])),"")))),""))),(Table3[[#This Row],[Bundle]])),"")</f>
        <v/>
      </c>
      <c r="AA107" s="74" t="str">
        <f t="shared" si="2"/>
        <v/>
      </c>
      <c r="AB107" s="60"/>
      <c r="AC107" s="31"/>
      <c r="AD107" s="32"/>
      <c r="AE107" s="33"/>
      <c r="AF107" s="33" t="s">
        <v>16</v>
      </c>
      <c r="AG107" s="33" t="s">
        <v>16</v>
      </c>
      <c r="AH107" s="33" t="s">
        <v>16</v>
      </c>
      <c r="AI107" s="33"/>
      <c r="AJ107" s="33" t="s">
        <v>16</v>
      </c>
      <c r="AK107" s="105" t="b">
        <f>IF(AND(Table3[[#This Row],[Column7]]=TRUE,COUNTBLANK(Table3[[#This Row],[Date 1]:[Date 8]])=8),TRUE,FALSE)</f>
        <v>0</v>
      </c>
      <c r="AL107" s="105" t="b">
        <f>COUNTIF(Table3[[#This Row],[26]:[512]],"yes")&gt;0</f>
        <v>0</v>
      </c>
      <c r="AM107" s="117" t="e">
        <f>IF(COUNTBLANK(K107:AB107)&lt;&gt;13,IF(Table3[[#This Row],[Comments]]="Please order in multiples of 20. Minimum order of 100.",IF(COUNTBLANK(Table3[[#This Row],[Date 1]:[Order]])=12,"",1),1),IF(OR(G107="yes",H107="yes",I107="yes",F107="yes",#REF!="yes",J107="yes"),1,""))</f>
        <v>#REF!</v>
      </c>
    </row>
    <row r="108" spans="1:39" ht="36" thickBot="1">
      <c r="B108" s="135" t="s">
        <v>8197</v>
      </c>
      <c r="C108" s="133"/>
      <c r="D108" s="131" t="s">
        <v>8063</v>
      </c>
      <c r="E108" s="23"/>
      <c r="F108" s="22" t="s">
        <v>16</v>
      </c>
      <c r="G108" s="22" t="s">
        <v>16</v>
      </c>
      <c r="H108" s="22" t="s">
        <v>16</v>
      </c>
      <c r="I108" s="22"/>
      <c r="J108" s="22" t="s">
        <v>16</v>
      </c>
      <c r="K108" s="108"/>
      <c r="L108" s="16"/>
      <c r="M108" s="16"/>
      <c r="N108" s="16"/>
      <c r="O108" s="16"/>
      <c r="P108" s="16"/>
      <c r="Q108" s="16"/>
      <c r="R108" s="109"/>
      <c r="S108" s="218" t="str">
        <f>Table3[[#This Row],[Column12]]</f>
        <v>Auto:</v>
      </c>
      <c r="T108" s="19"/>
      <c r="U108" s="122" t="str">
        <f>IF(Table3[[#This Row],[TagOrderMethod]]="Ratio:","plants per 1 tag",IF(Table3[[#This Row],[TagOrderMethod]]="tags included","",IF(Table3[[#This Row],[TagOrderMethod]]="Qty:","tags",IF(Table3[[#This Row],[TagOrderMethod]]="Auto:",IF(T108&lt;&gt;"","tags","")))))</f>
        <v/>
      </c>
      <c r="V108" s="123">
        <v>50</v>
      </c>
      <c r="W108" s="123" t="str">
        <f>IF(ISNUMBER(SEARCH("tag",Table3[[#This Row],[Notes]])), "Yes", "No")</f>
        <v>No</v>
      </c>
      <c r="X108" s="123" t="str">
        <f>IF(Table3[[#This Row],[Column11]]="yes","tags included","Auto:")</f>
        <v>Auto:</v>
      </c>
      <c r="Y10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0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Row],[TagOrderMethod]]="Auto:",IF(T108&gt;0,T108,IF(COUNTBLANK(K108:R108)=8,"",(IF(Table3[[#This Row],[Column11]]&lt;&gt;"no",Table3[[#This Row],[Size]]*(SUM(Table3[[#This Row],[Date 1]:[Date 8]])),"")))),""))),(Table3[[#This Row],[Bundle]])),"")</f>
        <v/>
      </c>
      <c r="AA108" s="74" t="str">
        <f t="shared" si="2"/>
        <v/>
      </c>
      <c r="AB108" s="60"/>
      <c r="AC108" s="31"/>
      <c r="AD108" s="32"/>
      <c r="AE108" s="33"/>
      <c r="AF108" s="33" t="s">
        <v>16</v>
      </c>
      <c r="AG108" s="33" t="s">
        <v>16</v>
      </c>
      <c r="AH108" s="33" t="s">
        <v>16</v>
      </c>
      <c r="AI108" s="33"/>
      <c r="AJ108" s="33" t="s">
        <v>16</v>
      </c>
      <c r="AK108" s="105" t="b">
        <f>IF(AND(Table3[[#This Row],[Column7]]=TRUE,COUNTBLANK(Table3[[#This Row],[Date 1]:[Date 8]])=8),TRUE,FALSE)</f>
        <v>0</v>
      </c>
      <c r="AL108" s="105" t="b">
        <f>COUNTIF(Table3[[#This Row],[26]:[512]],"yes")&gt;0</f>
        <v>0</v>
      </c>
      <c r="AM108" s="117" t="e">
        <f>IF(COUNTBLANK(K108:AB108)&lt;&gt;13,IF(Table3[[#This Row],[Comments]]="Please order in multiples of 20. Minimum order of 100.",IF(COUNTBLANK(Table3[[#This Row],[Date 1]:[Order]])=12,"",1),1),IF(OR(G108="yes",H108="yes",I108="yes",F108="yes",#REF!="yes",J108="yes"),1,""))</f>
        <v>#REF!</v>
      </c>
    </row>
    <row r="109" spans="1:39" ht="36" thickBot="1">
      <c r="A109" s="20" t="s">
        <v>784</v>
      </c>
      <c r="B109" s="135" t="s">
        <v>8197</v>
      </c>
      <c r="C109" s="133"/>
      <c r="D109" s="131" t="s">
        <v>7863</v>
      </c>
      <c r="E109" s="23"/>
      <c r="F109" s="22" t="s">
        <v>16</v>
      </c>
      <c r="G109" s="22" t="s">
        <v>16</v>
      </c>
      <c r="H109" s="22" t="s">
        <v>16</v>
      </c>
      <c r="I109" s="22"/>
      <c r="J109" s="22" t="s">
        <v>16</v>
      </c>
      <c r="K109" s="15"/>
      <c r="L109" s="16"/>
      <c r="M109" s="16"/>
      <c r="N109" s="16"/>
      <c r="O109" s="16"/>
      <c r="P109" s="16"/>
      <c r="Q109" s="16"/>
      <c r="R109" s="109"/>
      <c r="S109" s="218" t="str">
        <f>Table3[[#This Row],[Column12]]</f>
        <v>Auto:</v>
      </c>
      <c r="T109" s="19"/>
      <c r="U109" s="122" t="str">
        <f>IF(Table3[[#This Row],[TagOrderMethod]]="Ratio:","plants per 1 tag",IF(Table3[[#This Row],[TagOrderMethod]]="tags included","",IF(Table3[[#This Row],[TagOrderMethod]]="Qty:","tags",IF(Table3[[#This Row],[TagOrderMethod]]="Auto:",IF(T109&lt;&gt;"","tags","")))))</f>
        <v/>
      </c>
      <c r="V109" s="123">
        <v>50</v>
      </c>
      <c r="W109" s="123" t="str">
        <f>IF(ISNUMBER(SEARCH("tag",Table3[[#This Row],[Notes]])), "Yes", "No")</f>
        <v>No</v>
      </c>
      <c r="X109" s="123" t="str">
        <f>IF(Table3[[#This Row],[Column11]]="yes","tags included","Auto:")</f>
        <v>Auto:</v>
      </c>
      <c r="Y10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0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Row],[TagOrderMethod]]="Auto:",IF(T109&gt;0,T109,IF(COUNTBLANK(K109:R109)=8,"",(IF(Table3[[#This Row],[Column11]]&lt;&gt;"no",Table3[[#This Row],[Size]]*(SUM(Table3[[#This Row],[Date 1]:[Date 8]])),"")))),""))),(Table3[[#This Row],[Bundle]])),"")</f>
        <v/>
      </c>
      <c r="AA109" s="74" t="str">
        <f t="shared" si="2"/>
        <v/>
      </c>
      <c r="AB109" s="60"/>
      <c r="AC109" s="31"/>
      <c r="AD109" s="32"/>
      <c r="AE109" s="33"/>
      <c r="AF109" s="33" t="s">
        <v>16</v>
      </c>
      <c r="AG109" s="33" t="s">
        <v>16</v>
      </c>
      <c r="AH109" s="33" t="s">
        <v>16</v>
      </c>
      <c r="AI109" s="33"/>
      <c r="AJ109" s="33" t="s">
        <v>16</v>
      </c>
      <c r="AK109" s="105" t="b">
        <f>IF(AND(Table3[[#This Row],[Column7]]=TRUE,COUNTBLANK(Table3[[#This Row],[Date 1]:[Date 8]])=8),TRUE,FALSE)</f>
        <v>0</v>
      </c>
      <c r="AL109" s="105" t="b">
        <f>COUNTIF(Table3[[#This Row],[26]:[512]],"yes")&gt;0</f>
        <v>0</v>
      </c>
      <c r="AM109" s="25" t="e">
        <f>IF(COUNTBLANK(K109:AB109)&lt;&gt;13,IF(Table3[[#This Row],[Comments]]="Please order in multiples of 20. Minimum order of 100.",IF(COUNTBLANK(Table3[[#This Row],[Date 1]:[Order]])=12,"",1),1),IF(OR(G109="yes",H109="yes",I109="yes",F109="yes",#REF!="yes",J109="yes"),1,""))</f>
        <v>#REF!</v>
      </c>
    </row>
    <row r="110" spans="1:39" ht="36" thickBot="1">
      <c r="A110" s="20" t="s">
        <v>784</v>
      </c>
      <c r="B110" s="135" t="s">
        <v>8197</v>
      </c>
      <c r="C110" s="133"/>
      <c r="D110" s="131" t="s">
        <v>8182</v>
      </c>
      <c r="E110" s="23"/>
      <c r="F110" s="22" t="s">
        <v>16</v>
      </c>
      <c r="G110" s="22" t="s">
        <v>16</v>
      </c>
      <c r="H110" s="22" t="s">
        <v>16</v>
      </c>
      <c r="I110" s="22"/>
      <c r="J110" s="22" t="s">
        <v>16</v>
      </c>
      <c r="K110" s="15"/>
      <c r="L110" s="16"/>
      <c r="M110" s="16"/>
      <c r="N110" s="16"/>
      <c r="O110" s="16"/>
      <c r="P110" s="16"/>
      <c r="Q110" s="16"/>
      <c r="R110" s="109"/>
      <c r="S110" s="218" t="str">
        <f>Table3[[#This Row],[Column12]]</f>
        <v>Auto:</v>
      </c>
      <c r="T110" s="19"/>
      <c r="U110" s="122" t="str">
        <f>IF(Table3[[#This Row],[TagOrderMethod]]="Ratio:","plants per 1 tag",IF(Table3[[#This Row],[TagOrderMethod]]="tags included","",IF(Table3[[#This Row],[TagOrderMethod]]="Qty:","tags",IF(Table3[[#This Row],[TagOrderMethod]]="Auto:",IF(T110&lt;&gt;"","tags","")))))</f>
        <v/>
      </c>
      <c r="V110" s="123">
        <v>50</v>
      </c>
      <c r="W110" s="123" t="str">
        <f>IF(ISNUMBER(SEARCH("tag",Table3[[#This Row],[Notes]])), "Yes", "No")</f>
        <v>No</v>
      </c>
      <c r="X110" s="123" t="str">
        <f>IF(Table3[[#This Row],[Column11]]="yes","tags included","Auto:")</f>
        <v>Auto:</v>
      </c>
      <c r="Y11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1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Row],[TagOrderMethod]]="Auto:",IF(T110&gt;0,T110,IF(COUNTBLANK(K110:R110)=8,"",(IF(Table3[[#This Row],[Column11]]&lt;&gt;"no",Table3[[#This Row],[Size]]*(SUM(Table3[[#This Row],[Date 1]:[Date 8]])),"")))),""))),(Table3[[#This Row],[Bundle]])),"")</f>
        <v/>
      </c>
      <c r="AA110" s="74" t="str">
        <f t="shared" si="2"/>
        <v/>
      </c>
      <c r="AB110" s="60"/>
      <c r="AC110" s="31"/>
      <c r="AD110" s="32"/>
      <c r="AE110" s="33"/>
      <c r="AF110" s="33" t="s">
        <v>16</v>
      </c>
      <c r="AG110" s="33" t="s">
        <v>16</v>
      </c>
      <c r="AH110" s="33" t="s">
        <v>16</v>
      </c>
      <c r="AI110" s="33"/>
      <c r="AJ110" s="33" t="s">
        <v>16</v>
      </c>
      <c r="AK110" s="105" t="b">
        <f>IF(AND(Table3[[#This Row],[Column7]]=TRUE,COUNTBLANK(Table3[[#This Row],[Date 1]:[Date 8]])=8),TRUE,FALSE)</f>
        <v>0</v>
      </c>
      <c r="AL110" s="105" t="b">
        <f>COUNTIF(Table3[[#This Row],[26]:[512]],"yes")&gt;0</f>
        <v>0</v>
      </c>
      <c r="AM110" s="25" t="e">
        <f>IF(COUNTBLANK(K110:AB110)&lt;&gt;13,IF(Table3[[#This Row],[Comments]]="Please order in multiples of 20. Minimum order of 100.",IF(COUNTBLANK(Table3[[#This Row],[Date 1]:[Order]])=12,"",1),1),IF(OR(G110="yes",H110="yes",I110="yes",F110="yes",#REF!="yes",J110="yes"),1,""))</f>
        <v>#REF!</v>
      </c>
    </row>
    <row r="111" spans="1:39" ht="36" thickBot="1">
      <c r="A111" s="20" t="s">
        <v>784</v>
      </c>
      <c r="B111" s="135" t="s">
        <v>8197</v>
      </c>
      <c r="C111" s="133"/>
      <c r="D111" s="131" t="s">
        <v>7944</v>
      </c>
      <c r="E111" s="23"/>
      <c r="F111" s="22" t="s">
        <v>16</v>
      </c>
      <c r="G111" s="22" t="s">
        <v>16</v>
      </c>
      <c r="H111" s="22" t="s">
        <v>16</v>
      </c>
      <c r="I111" s="22"/>
      <c r="J111" s="22" t="s">
        <v>16</v>
      </c>
      <c r="K111" s="15"/>
      <c r="L111" s="16"/>
      <c r="M111" s="16"/>
      <c r="N111" s="16"/>
      <c r="O111" s="16"/>
      <c r="P111" s="16"/>
      <c r="Q111" s="16"/>
      <c r="R111" s="109"/>
      <c r="S111" s="218" t="str">
        <f>Table3[[#This Row],[Column12]]</f>
        <v>Auto:</v>
      </c>
      <c r="T111" s="19"/>
      <c r="U111" s="122" t="str">
        <f>IF(Table3[[#This Row],[TagOrderMethod]]="Ratio:","plants per 1 tag",IF(Table3[[#This Row],[TagOrderMethod]]="tags included","",IF(Table3[[#This Row],[TagOrderMethod]]="Qty:","tags",IF(Table3[[#This Row],[TagOrderMethod]]="Auto:",IF(T111&lt;&gt;"","tags","")))))</f>
        <v/>
      </c>
      <c r="V111" s="123">
        <v>50</v>
      </c>
      <c r="W111" s="123" t="str">
        <f>IF(ISNUMBER(SEARCH("tag",Table3[[#This Row],[Notes]])), "Yes", "No")</f>
        <v>No</v>
      </c>
      <c r="X111" s="123" t="str">
        <f>IF(Table3[[#This Row],[Column11]]="yes","tags included","Auto:")</f>
        <v>Auto:</v>
      </c>
      <c r="Y11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1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Row],[TagOrderMethod]]="Auto:",IF(T111&gt;0,T111,IF(COUNTBLANK(K111:R111)=8,"",(IF(Table3[[#This Row],[Column11]]&lt;&gt;"no",Table3[[#This Row],[Size]]*(SUM(Table3[[#This Row],[Date 1]:[Date 8]])),"")))),""))),(Table3[[#This Row],[Bundle]])),"")</f>
        <v/>
      </c>
      <c r="AA111" s="74" t="str">
        <f t="shared" si="2"/>
        <v/>
      </c>
      <c r="AB111" s="60"/>
      <c r="AC111" s="31"/>
      <c r="AD111" s="32"/>
      <c r="AE111" s="33"/>
      <c r="AF111" s="33" t="s">
        <v>16</v>
      </c>
      <c r="AG111" s="33" t="s">
        <v>16</v>
      </c>
      <c r="AH111" s="33" t="s">
        <v>16</v>
      </c>
      <c r="AI111" s="33"/>
      <c r="AJ111" s="33" t="s">
        <v>16</v>
      </c>
      <c r="AK111" s="105" t="b">
        <f>IF(AND(Table3[[#This Row],[Column7]]=TRUE,COUNTBLANK(Table3[[#This Row],[Date 1]:[Date 8]])=8),TRUE,FALSE)</f>
        <v>0</v>
      </c>
      <c r="AL111" s="105" t="b">
        <f>COUNTIF(Table3[[#This Row],[26]:[512]],"yes")&gt;0</f>
        <v>0</v>
      </c>
      <c r="AM111" s="25" t="e">
        <f>IF(COUNTBLANK(K111:AB111)&lt;&gt;13,IF(Table3[[#This Row],[Comments]]="Please order in multiples of 20. Minimum order of 100.",IF(COUNTBLANK(Table3[[#This Row],[Date 1]:[Order]])=12,"",1),1),IF(OR(G111="yes",H111="yes",I111="yes",F111="yes",#REF!="yes",J111="yes"),1,""))</f>
        <v>#REF!</v>
      </c>
    </row>
    <row r="112" spans="1:39" ht="36" thickBot="1">
      <c r="A112" s="20" t="s">
        <v>784</v>
      </c>
      <c r="B112" s="135" t="s">
        <v>8197</v>
      </c>
      <c r="C112" s="133"/>
      <c r="D112" s="131" t="s">
        <v>8183</v>
      </c>
      <c r="E112" s="23"/>
      <c r="F112" s="22" t="s">
        <v>16</v>
      </c>
      <c r="G112" s="22" t="s">
        <v>16</v>
      </c>
      <c r="H112" s="22" t="s">
        <v>16</v>
      </c>
      <c r="I112" s="22"/>
      <c r="J112" s="22" t="s">
        <v>16</v>
      </c>
      <c r="K112" s="15"/>
      <c r="L112" s="16"/>
      <c r="M112" s="16"/>
      <c r="N112" s="16"/>
      <c r="O112" s="16"/>
      <c r="P112" s="16"/>
      <c r="Q112" s="16"/>
      <c r="R112" s="109"/>
      <c r="S112" s="218" t="str">
        <f>Table3[[#This Row],[Column12]]</f>
        <v>Auto:</v>
      </c>
      <c r="T112" s="19"/>
      <c r="U112" s="122" t="str">
        <f>IF(Table3[[#This Row],[TagOrderMethod]]="Ratio:","plants per 1 tag",IF(Table3[[#This Row],[TagOrderMethod]]="tags included","",IF(Table3[[#This Row],[TagOrderMethod]]="Qty:","tags",IF(Table3[[#This Row],[TagOrderMethod]]="Auto:",IF(T112&lt;&gt;"","tags","")))))</f>
        <v/>
      </c>
      <c r="V112" s="123">
        <v>50</v>
      </c>
      <c r="W112" s="123" t="str">
        <f>IF(ISNUMBER(SEARCH("tag",Table3[[#This Row],[Notes]])), "Yes", "No")</f>
        <v>No</v>
      </c>
      <c r="X112" s="123" t="str">
        <f>IF(Table3[[#This Row],[Column11]]="yes","tags included","Auto:")</f>
        <v>Auto:</v>
      </c>
      <c r="Y11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1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Row],[TagOrderMethod]]="Auto:",IF(T112&gt;0,T112,IF(COUNTBLANK(K112:R112)=8,"",(IF(Table3[[#This Row],[Column11]]&lt;&gt;"no",Table3[[#This Row],[Size]]*(SUM(Table3[[#This Row],[Date 1]:[Date 8]])),"")))),""))),(Table3[[#This Row],[Bundle]])),"")</f>
        <v/>
      </c>
      <c r="AA112" s="74" t="str">
        <f t="shared" si="2"/>
        <v/>
      </c>
      <c r="AB112" s="60"/>
      <c r="AC112" s="31"/>
      <c r="AD112" s="32"/>
      <c r="AE112" s="33"/>
      <c r="AF112" s="33" t="s">
        <v>16</v>
      </c>
      <c r="AG112" s="33" t="s">
        <v>16</v>
      </c>
      <c r="AH112" s="33" t="s">
        <v>16</v>
      </c>
      <c r="AI112" s="33"/>
      <c r="AJ112" s="33" t="s">
        <v>16</v>
      </c>
      <c r="AK112" s="105" t="b">
        <f>IF(AND(Table3[[#This Row],[Column7]]=TRUE,COUNTBLANK(Table3[[#This Row],[Date 1]:[Date 8]])=8),TRUE,FALSE)</f>
        <v>0</v>
      </c>
      <c r="AL112" s="105" t="b">
        <f>COUNTIF(Table3[[#This Row],[26]:[512]],"yes")&gt;0</f>
        <v>0</v>
      </c>
      <c r="AM112" s="25" t="e">
        <f>IF(COUNTBLANK(K112:AB112)&lt;&gt;13,IF(Table3[[#This Row],[Comments]]="Please order in multiples of 20. Minimum order of 100.",IF(COUNTBLANK(Table3[[#This Row],[Date 1]:[Order]])=12,"",1),1),IF(OR(G112="yes",H112="yes",I112="yes",F112="yes",#REF!="yes",J112="yes"),1,""))</f>
        <v>#REF!</v>
      </c>
    </row>
    <row r="113" spans="1:39" ht="36" thickBot="1">
      <c r="A113" s="20" t="s">
        <v>784</v>
      </c>
      <c r="B113" s="135" t="s">
        <v>8197</v>
      </c>
      <c r="C113" s="133"/>
      <c r="D113" s="131" t="s">
        <v>8064</v>
      </c>
      <c r="E113" s="23"/>
      <c r="F113" s="22" t="s">
        <v>16</v>
      </c>
      <c r="G113" s="22" t="s">
        <v>16</v>
      </c>
      <c r="H113" s="22" t="s">
        <v>16</v>
      </c>
      <c r="I113" s="22"/>
      <c r="J113" s="22" t="s">
        <v>16</v>
      </c>
      <c r="K113" s="15"/>
      <c r="L113" s="16"/>
      <c r="M113" s="16"/>
      <c r="N113" s="16"/>
      <c r="O113" s="16"/>
      <c r="P113" s="16"/>
      <c r="Q113" s="16"/>
      <c r="R113" s="109"/>
      <c r="S113" s="218" t="str">
        <f>Table3[[#This Row],[Column12]]</f>
        <v>Auto:</v>
      </c>
      <c r="T113" s="19"/>
      <c r="U113" s="122" t="str">
        <f>IF(Table3[[#This Row],[TagOrderMethod]]="Ratio:","plants per 1 tag",IF(Table3[[#This Row],[TagOrderMethod]]="tags included","",IF(Table3[[#This Row],[TagOrderMethod]]="Qty:","tags",IF(Table3[[#This Row],[TagOrderMethod]]="Auto:",IF(T113&lt;&gt;"","tags","")))))</f>
        <v/>
      </c>
      <c r="V113" s="123">
        <v>50</v>
      </c>
      <c r="W113" s="123" t="str">
        <f>IF(ISNUMBER(SEARCH("tag",Table3[[#This Row],[Notes]])), "Yes", "No")</f>
        <v>No</v>
      </c>
      <c r="X113" s="123" t="str">
        <f>IF(Table3[[#This Row],[Column11]]="yes","tags included","Auto:")</f>
        <v>Auto:</v>
      </c>
      <c r="Y11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1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Row],[TagOrderMethod]]="Auto:",IF(T113&gt;0,T113,IF(COUNTBLANK(K113:R113)=8,"",(IF(Table3[[#This Row],[Column11]]&lt;&gt;"no",Table3[[#This Row],[Size]]*(SUM(Table3[[#This Row],[Date 1]:[Date 8]])),"")))),""))),(Table3[[#This Row],[Bundle]])),"")</f>
        <v/>
      </c>
      <c r="AA113" s="74" t="str">
        <f t="shared" si="2"/>
        <v/>
      </c>
      <c r="AB113" s="60"/>
      <c r="AC113" s="31"/>
      <c r="AD113" s="32"/>
      <c r="AE113" s="33"/>
      <c r="AF113" s="33" t="s">
        <v>16</v>
      </c>
      <c r="AG113" s="33" t="s">
        <v>16</v>
      </c>
      <c r="AH113" s="33" t="s">
        <v>16</v>
      </c>
      <c r="AI113" s="33"/>
      <c r="AJ113" s="33" t="s">
        <v>16</v>
      </c>
      <c r="AK113" s="105" t="b">
        <f>IF(AND(Table3[[#This Row],[Column7]]=TRUE,COUNTBLANK(Table3[[#This Row],[Date 1]:[Date 8]])=8),TRUE,FALSE)</f>
        <v>0</v>
      </c>
      <c r="AL113" s="105" t="b">
        <f>COUNTIF(Table3[[#This Row],[26]:[512]],"yes")&gt;0</f>
        <v>0</v>
      </c>
      <c r="AM113" s="25" t="e">
        <f>IF(COUNTBLANK(K113:AB113)&lt;&gt;13,IF(Table3[[#This Row],[Comments]]="Please order in multiples of 20. Minimum order of 100.",IF(COUNTBLANK(Table3[[#This Row],[Date 1]:[Order]])=12,"",1),1),IF(OR(G113="yes",H113="yes",I113="yes",F113="yes",#REF!="yes",J113="yes"),1,""))</f>
        <v>#REF!</v>
      </c>
    </row>
    <row r="114" spans="1:39" ht="36" thickBot="1">
      <c r="A114" s="20" t="s">
        <v>784</v>
      </c>
      <c r="B114" s="135" t="s">
        <v>8197</v>
      </c>
      <c r="C114" s="133"/>
      <c r="D114" s="131" t="s">
        <v>7864</v>
      </c>
      <c r="E114" s="23"/>
      <c r="F114" s="22" t="s">
        <v>16</v>
      </c>
      <c r="G114" s="22" t="s">
        <v>16</v>
      </c>
      <c r="H114" s="22" t="s">
        <v>16</v>
      </c>
      <c r="I114" s="22"/>
      <c r="J114" s="22" t="s">
        <v>16</v>
      </c>
      <c r="K114" s="15"/>
      <c r="L114" s="16"/>
      <c r="M114" s="16"/>
      <c r="N114" s="16"/>
      <c r="O114" s="16"/>
      <c r="P114" s="16"/>
      <c r="Q114" s="16"/>
      <c r="R114" s="109"/>
      <c r="S114" s="218" t="str">
        <f>Table3[[#This Row],[Column12]]</f>
        <v>Auto:</v>
      </c>
      <c r="T114" s="19"/>
      <c r="U114" s="122" t="str">
        <f>IF(Table3[[#This Row],[TagOrderMethod]]="Ratio:","plants per 1 tag",IF(Table3[[#This Row],[TagOrderMethod]]="tags included","",IF(Table3[[#This Row],[TagOrderMethod]]="Qty:","tags",IF(Table3[[#This Row],[TagOrderMethod]]="Auto:",IF(T114&lt;&gt;"","tags","")))))</f>
        <v/>
      </c>
      <c r="V114" s="123">
        <v>50</v>
      </c>
      <c r="W114" s="123" t="str">
        <f>IF(ISNUMBER(SEARCH("tag",Table3[[#This Row],[Notes]])), "Yes", "No")</f>
        <v>No</v>
      </c>
      <c r="X114" s="123" t="str">
        <f>IF(Table3[[#This Row],[Column11]]="yes","tags included","Auto:")</f>
        <v>Auto:</v>
      </c>
      <c r="Y11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1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Row],[TagOrderMethod]]="Auto:",IF(T114&gt;0,T114,IF(COUNTBLANK(K114:R114)=8,"",(IF(Table3[[#This Row],[Column11]]&lt;&gt;"no",Table3[[#This Row],[Size]]*(SUM(Table3[[#This Row],[Date 1]:[Date 8]])),"")))),""))),(Table3[[#This Row],[Bundle]])),"")</f>
        <v/>
      </c>
      <c r="AA114" s="74" t="str">
        <f t="shared" si="2"/>
        <v/>
      </c>
      <c r="AB114" s="60"/>
      <c r="AC114" s="31"/>
      <c r="AD114" s="32"/>
      <c r="AE114" s="33"/>
      <c r="AF114" s="33" t="s">
        <v>16</v>
      </c>
      <c r="AG114" s="33" t="s">
        <v>16</v>
      </c>
      <c r="AH114" s="33" t="s">
        <v>16</v>
      </c>
      <c r="AI114" s="33"/>
      <c r="AJ114" s="33" t="s">
        <v>16</v>
      </c>
      <c r="AK114" s="105" t="b">
        <f>IF(AND(Table3[[#This Row],[Column7]]=TRUE,COUNTBLANK(Table3[[#This Row],[Date 1]:[Date 8]])=8),TRUE,FALSE)</f>
        <v>0</v>
      </c>
      <c r="AL114" s="105" t="b">
        <f>COUNTIF(Table3[[#This Row],[26]:[512]],"yes")&gt;0</f>
        <v>0</v>
      </c>
      <c r="AM114" s="25" t="e">
        <f>IF(COUNTBLANK(K114:AB114)&lt;&gt;13,IF(Table3[[#This Row],[Comments]]="Please order in multiples of 20. Minimum order of 100.",IF(COUNTBLANK(Table3[[#This Row],[Date 1]:[Order]])=12,"",1),1),IF(OR(G114="yes",H114="yes",I114="yes",F114="yes",#REF!="yes",J114="yes"),1,""))</f>
        <v>#REF!</v>
      </c>
    </row>
    <row r="115" spans="1:39" ht="36" thickBot="1">
      <c r="A115" s="20" t="s">
        <v>784</v>
      </c>
      <c r="B115" s="135" t="s">
        <v>8197</v>
      </c>
      <c r="C115" s="133"/>
      <c r="D115" s="131" t="s">
        <v>7943</v>
      </c>
      <c r="E115" s="23"/>
      <c r="F115" s="22" t="s">
        <v>16</v>
      </c>
      <c r="G115" s="22" t="s">
        <v>16</v>
      </c>
      <c r="H115" s="22" t="s">
        <v>16</v>
      </c>
      <c r="I115" s="22"/>
      <c r="J115" s="22" t="s">
        <v>16</v>
      </c>
      <c r="K115" s="15"/>
      <c r="L115" s="16"/>
      <c r="M115" s="16"/>
      <c r="N115" s="16"/>
      <c r="O115" s="16"/>
      <c r="P115" s="16"/>
      <c r="Q115" s="16"/>
      <c r="R115" s="109"/>
      <c r="S115" s="218" t="str">
        <f>Table3[[#This Row],[Column12]]</f>
        <v>Auto:</v>
      </c>
      <c r="T115" s="19"/>
      <c r="U115" s="122" t="str">
        <f>IF(Table3[[#This Row],[TagOrderMethod]]="Ratio:","plants per 1 tag",IF(Table3[[#This Row],[TagOrderMethod]]="tags included","",IF(Table3[[#This Row],[TagOrderMethod]]="Qty:","tags",IF(Table3[[#This Row],[TagOrderMethod]]="Auto:",IF(T115&lt;&gt;"","tags","")))))</f>
        <v/>
      </c>
      <c r="V115" s="123">
        <v>50</v>
      </c>
      <c r="W115" s="123" t="str">
        <f>IF(ISNUMBER(SEARCH("tag",Table3[[#This Row],[Notes]])), "Yes", "No")</f>
        <v>No</v>
      </c>
      <c r="X115" s="123" t="str">
        <f>IF(Table3[[#This Row],[Column11]]="yes","tags included","Auto:")</f>
        <v>Auto:</v>
      </c>
      <c r="Y11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1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Row],[TagOrderMethod]]="Auto:",IF(T115&gt;0,T115,IF(COUNTBLANK(K115:R115)=8,"",(IF(Table3[[#This Row],[Column11]]&lt;&gt;"no",Table3[[#This Row],[Size]]*(SUM(Table3[[#This Row],[Date 1]:[Date 8]])),"")))),""))),(Table3[[#This Row],[Bundle]])),"")</f>
        <v/>
      </c>
      <c r="AA115" s="74" t="str">
        <f t="shared" si="2"/>
        <v/>
      </c>
      <c r="AB115" s="60"/>
      <c r="AC115" s="31"/>
      <c r="AD115" s="32"/>
      <c r="AE115" s="33"/>
      <c r="AF115" s="33" t="s">
        <v>16</v>
      </c>
      <c r="AG115" s="33" t="s">
        <v>16</v>
      </c>
      <c r="AH115" s="33" t="s">
        <v>16</v>
      </c>
      <c r="AI115" s="33"/>
      <c r="AJ115" s="33" t="s">
        <v>16</v>
      </c>
      <c r="AK115" s="105" t="b">
        <f>IF(AND(Table3[[#This Row],[Column7]]=TRUE,COUNTBLANK(Table3[[#This Row],[Date 1]:[Date 8]])=8),TRUE,FALSE)</f>
        <v>0</v>
      </c>
      <c r="AL115" s="105" t="b">
        <f>COUNTIF(Table3[[#This Row],[26]:[512]],"yes")&gt;0</f>
        <v>0</v>
      </c>
      <c r="AM115" s="25" t="e">
        <f>IF(COUNTBLANK(K115:AB115)&lt;&gt;13,IF(Table3[[#This Row],[Comments]]="Please order in multiples of 20. Minimum order of 100.",IF(COUNTBLANK(Table3[[#This Row],[Date 1]:[Order]])=12,"",1),1),IF(OR(G115="yes",H115="yes",I115="yes",F115="yes",#REF!="yes",J115="yes"),1,""))</f>
        <v>#REF!</v>
      </c>
    </row>
    <row r="116" spans="1:39" ht="36" thickBot="1">
      <c r="A116" s="20" t="s">
        <v>784</v>
      </c>
      <c r="B116" s="135" t="s">
        <v>8197</v>
      </c>
      <c r="C116" s="133"/>
      <c r="D116" s="131" t="s">
        <v>8184</v>
      </c>
      <c r="E116" s="23"/>
      <c r="F116" s="22" t="s">
        <v>16</v>
      </c>
      <c r="G116" s="22" t="s">
        <v>16</v>
      </c>
      <c r="H116" s="22" t="s">
        <v>16</v>
      </c>
      <c r="I116" s="22"/>
      <c r="J116" s="22" t="s">
        <v>16</v>
      </c>
      <c r="K116" s="15"/>
      <c r="L116" s="16"/>
      <c r="M116" s="16"/>
      <c r="N116" s="16"/>
      <c r="O116" s="16"/>
      <c r="P116" s="16"/>
      <c r="Q116" s="16"/>
      <c r="R116" s="109"/>
      <c r="S116" s="218" t="str">
        <f>Table3[[#This Row],[Column12]]</f>
        <v>Auto:</v>
      </c>
      <c r="T116" s="19"/>
      <c r="U116" s="122" t="str">
        <f>IF(Table3[[#This Row],[TagOrderMethod]]="Ratio:","plants per 1 tag",IF(Table3[[#This Row],[TagOrderMethod]]="tags included","",IF(Table3[[#This Row],[TagOrderMethod]]="Qty:","tags",IF(Table3[[#This Row],[TagOrderMethod]]="Auto:",IF(T116&lt;&gt;"","tags","")))))</f>
        <v/>
      </c>
      <c r="V116" s="123">
        <v>50</v>
      </c>
      <c r="W116" s="123" t="str">
        <f>IF(ISNUMBER(SEARCH("tag",Table3[[#This Row],[Notes]])), "Yes", "No")</f>
        <v>No</v>
      </c>
      <c r="X116" s="123" t="str">
        <f>IF(Table3[[#This Row],[Column11]]="yes","tags included","Auto:")</f>
        <v>Auto:</v>
      </c>
      <c r="Y11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1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Row],[TagOrderMethod]]="Auto:",IF(T116&gt;0,T116,IF(COUNTBLANK(K116:R116)=8,"",(IF(Table3[[#This Row],[Column11]]&lt;&gt;"no",Table3[[#This Row],[Size]]*(SUM(Table3[[#This Row],[Date 1]:[Date 8]])),"")))),""))),(Table3[[#This Row],[Bundle]])),"")</f>
        <v/>
      </c>
      <c r="AA116" s="74" t="str">
        <f t="shared" si="2"/>
        <v/>
      </c>
      <c r="AB116" s="60"/>
      <c r="AC116" s="31"/>
      <c r="AD116" s="32"/>
      <c r="AE116" s="33"/>
      <c r="AF116" s="33" t="s">
        <v>16</v>
      </c>
      <c r="AG116" s="33" t="s">
        <v>16</v>
      </c>
      <c r="AH116" s="33" t="s">
        <v>16</v>
      </c>
      <c r="AI116" s="33"/>
      <c r="AJ116" s="33" t="s">
        <v>16</v>
      </c>
      <c r="AK116" s="105" t="b">
        <f>IF(AND(Table3[[#This Row],[Column7]]=TRUE,COUNTBLANK(Table3[[#This Row],[Date 1]:[Date 8]])=8),TRUE,FALSE)</f>
        <v>0</v>
      </c>
      <c r="AL116" s="105" t="b">
        <f>COUNTIF(Table3[[#This Row],[26]:[512]],"yes")&gt;0</f>
        <v>0</v>
      </c>
      <c r="AM116" s="25" t="e">
        <f>IF(COUNTBLANK(K116:AB116)&lt;&gt;13,IF(Table3[[#This Row],[Comments]]="Please order in multiples of 20. Minimum order of 100.",IF(COUNTBLANK(Table3[[#This Row],[Date 1]:[Order]])=12,"",1),1),IF(OR(G116="yes",H116="yes",I116="yes",F116="yes",#REF!="yes",J116="yes"),1,""))</f>
        <v>#REF!</v>
      </c>
    </row>
    <row r="117" spans="1:39" ht="36" thickBot="1">
      <c r="A117" s="20" t="s">
        <v>784</v>
      </c>
      <c r="B117" s="135" t="s">
        <v>8197</v>
      </c>
      <c r="C117" s="133"/>
      <c r="D117" s="131" t="s">
        <v>7868</v>
      </c>
      <c r="E117" s="23"/>
      <c r="F117" s="22" t="s">
        <v>16</v>
      </c>
      <c r="G117" s="22" t="s">
        <v>16</v>
      </c>
      <c r="H117" s="22" t="s">
        <v>16</v>
      </c>
      <c r="I117" s="22"/>
      <c r="J117" s="22" t="s">
        <v>16</v>
      </c>
      <c r="K117" s="15"/>
      <c r="L117" s="16"/>
      <c r="M117" s="16"/>
      <c r="N117" s="16"/>
      <c r="O117" s="16"/>
      <c r="P117" s="16"/>
      <c r="Q117" s="16"/>
      <c r="R117" s="109"/>
      <c r="S117" s="218" t="str">
        <f>Table3[[#This Row],[Column12]]</f>
        <v>Auto:</v>
      </c>
      <c r="T117" s="19"/>
      <c r="U117" s="122" t="str">
        <f>IF(Table3[[#This Row],[TagOrderMethod]]="Ratio:","plants per 1 tag",IF(Table3[[#This Row],[TagOrderMethod]]="tags included","",IF(Table3[[#This Row],[TagOrderMethod]]="Qty:","tags",IF(Table3[[#This Row],[TagOrderMethod]]="Auto:",IF(T117&lt;&gt;"","tags","")))))</f>
        <v/>
      </c>
      <c r="V117" s="123">
        <v>50</v>
      </c>
      <c r="W117" s="123" t="str">
        <f>IF(ISNUMBER(SEARCH("tag",Table3[[#This Row],[Notes]])), "Yes", "No")</f>
        <v>No</v>
      </c>
      <c r="X117" s="123" t="str">
        <f>IF(Table3[[#This Row],[Column11]]="yes","tags included","Auto:")</f>
        <v>Auto:</v>
      </c>
      <c r="Y11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1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Row],[TagOrderMethod]]="Auto:",IF(T117&gt;0,T117,IF(COUNTBLANK(K117:R117)=8,"",(IF(Table3[[#This Row],[Column11]]&lt;&gt;"no",Table3[[#This Row],[Size]]*(SUM(Table3[[#This Row],[Date 1]:[Date 8]])),"")))),""))),(Table3[[#This Row],[Bundle]])),"")</f>
        <v/>
      </c>
      <c r="AA117" s="74" t="str">
        <f t="shared" si="2"/>
        <v/>
      </c>
      <c r="AB117" s="60"/>
      <c r="AC117" s="31"/>
      <c r="AD117" s="32"/>
      <c r="AE117" s="33"/>
      <c r="AF117" s="33" t="s">
        <v>16</v>
      </c>
      <c r="AG117" s="33" t="s">
        <v>16</v>
      </c>
      <c r="AH117" s="33" t="s">
        <v>16</v>
      </c>
      <c r="AI117" s="33"/>
      <c r="AJ117" s="33" t="s">
        <v>16</v>
      </c>
      <c r="AK117" s="105" t="b">
        <f>IF(AND(Table3[[#This Row],[Column7]]=TRUE,COUNTBLANK(Table3[[#This Row],[Date 1]:[Date 8]])=8),TRUE,FALSE)</f>
        <v>0</v>
      </c>
      <c r="AL117" s="105" t="b">
        <f>COUNTIF(Table3[[#This Row],[26]:[512]],"yes")&gt;0</f>
        <v>0</v>
      </c>
      <c r="AM117" s="25" t="e">
        <f>IF(COUNTBLANK(K117:AB117)&lt;&gt;13,IF(Table3[[#This Row],[Comments]]="Please order in multiples of 20. Minimum order of 100.",IF(COUNTBLANK(Table3[[#This Row],[Date 1]:[Order]])=12,"",1),1),IF(OR(G117="yes",H117="yes",I117="yes",F117="yes",#REF!="yes",J117="yes"),1,""))</f>
        <v>#REF!</v>
      </c>
    </row>
    <row r="118" spans="1:39" ht="36" thickBot="1">
      <c r="A118" s="20" t="s">
        <v>784</v>
      </c>
      <c r="B118" s="135" t="s">
        <v>8197</v>
      </c>
      <c r="C118" s="133"/>
      <c r="D118" s="131" t="s">
        <v>8185</v>
      </c>
      <c r="E118" s="23"/>
      <c r="F118" s="22" t="s">
        <v>16</v>
      </c>
      <c r="G118" s="22" t="s">
        <v>16</v>
      </c>
      <c r="H118" s="22" t="s">
        <v>16</v>
      </c>
      <c r="I118" s="22"/>
      <c r="J118" s="22" t="s">
        <v>16</v>
      </c>
      <c r="K118" s="15"/>
      <c r="L118" s="16"/>
      <c r="M118" s="16"/>
      <c r="N118" s="16"/>
      <c r="O118" s="16"/>
      <c r="P118" s="16"/>
      <c r="Q118" s="16"/>
      <c r="R118" s="109"/>
      <c r="S118" s="218" t="str">
        <f>Table3[[#This Row],[Column12]]</f>
        <v>Auto:</v>
      </c>
      <c r="T118" s="19"/>
      <c r="U118" s="122" t="str">
        <f>IF(Table3[[#This Row],[TagOrderMethod]]="Ratio:","plants per 1 tag",IF(Table3[[#This Row],[TagOrderMethod]]="tags included","",IF(Table3[[#This Row],[TagOrderMethod]]="Qty:","tags",IF(Table3[[#This Row],[TagOrderMethod]]="Auto:",IF(T118&lt;&gt;"","tags","")))))</f>
        <v/>
      </c>
      <c r="V118" s="123">
        <v>50</v>
      </c>
      <c r="W118" s="123" t="str">
        <f>IF(ISNUMBER(SEARCH("tag",Table3[[#This Row],[Notes]])), "Yes", "No")</f>
        <v>No</v>
      </c>
      <c r="X118" s="123" t="str">
        <f>IF(Table3[[#This Row],[Column11]]="yes","tags included","Auto:")</f>
        <v>Auto:</v>
      </c>
      <c r="Y11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1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Row],[TagOrderMethod]]="Auto:",IF(T118&gt;0,T118,IF(COUNTBLANK(K118:R118)=8,"",(IF(Table3[[#This Row],[Column11]]&lt;&gt;"no",Table3[[#This Row],[Size]]*(SUM(Table3[[#This Row],[Date 1]:[Date 8]])),"")))),""))),(Table3[[#This Row],[Bundle]])),"")</f>
        <v/>
      </c>
      <c r="AA118" s="74" t="str">
        <f t="shared" si="2"/>
        <v/>
      </c>
      <c r="AB118" s="60"/>
      <c r="AC118" s="31"/>
      <c r="AD118" s="32"/>
      <c r="AE118" s="33"/>
      <c r="AF118" s="33" t="s">
        <v>16</v>
      </c>
      <c r="AG118" s="33" t="s">
        <v>16</v>
      </c>
      <c r="AH118" s="33" t="s">
        <v>16</v>
      </c>
      <c r="AI118" s="33"/>
      <c r="AJ118" s="33" t="s">
        <v>16</v>
      </c>
      <c r="AK118" s="105" t="b">
        <f>IF(AND(Table3[[#This Row],[Column7]]=TRUE,COUNTBLANK(Table3[[#This Row],[Date 1]:[Date 8]])=8),TRUE,FALSE)</f>
        <v>0</v>
      </c>
      <c r="AL118" s="105" t="b">
        <f>COUNTIF(Table3[[#This Row],[26]:[512]],"yes")&gt;0</f>
        <v>0</v>
      </c>
      <c r="AM118" s="25" t="e">
        <f>IF(COUNTBLANK(K118:AB118)&lt;&gt;13,IF(Table3[[#This Row],[Comments]]="Please order in multiples of 20. Minimum order of 100.",IF(COUNTBLANK(Table3[[#This Row],[Date 1]:[Order]])=12,"",1),1),IF(OR(G118="yes",H118="yes",I118="yes",F118="yes",#REF!="yes",J118="yes"),1,""))</f>
        <v>#REF!</v>
      </c>
    </row>
    <row r="119" spans="1:39" ht="36" thickBot="1">
      <c r="A119" s="20" t="s">
        <v>784</v>
      </c>
      <c r="B119" s="135" t="s">
        <v>8197</v>
      </c>
      <c r="C119" s="133"/>
      <c r="D119" s="131" t="s">
        <v>8065</v>
      </c>
      <c r="E119" s="23"/>
      <c r="F119" s="22" t="s">
        <v>16</v>
      </c>
      <c r="G119" s="22" t="s">
        <v>16</v>
      </c>
      <c r="H119" s="22" t="s">
        <v>16</v>
      </c>
      <c r="I119" s="22"/>
      <c r="J119" s="22" t="s">
        <v>16</v>
      </c>
      <c r="K119" s="15"/>
      <c r="L119" s="16"/>
      <c r="M119" s="16"/>
      <c r="N119" s="16"/>
      <c r="O119" s="16"/>
      <c r="P119" s="16"/>
      <c r="Q119" s="16"/>
      <c r="R119" s="109"/>
      <c r="S119" s="218" t="str">
        <f>Table3[[#This Row],[Column12]]</f>
        <v>Auto:</v>
      </c>
      <c r="T119" s="19"/>
      <c r="U119" s="122" t="str">
        <f>IF(Table3[[#This Row],[TagOrderMethod]]="Ratio:","plants per 1 tag",IF(Table3[[#This Row],[TagOrderMethod]]="tags included","",IF(Table3[[#This Row],[TagOrderMethod]]="Qty:","tags",IF(Table3[[#This Row],[TagOrderMethod]]="Auto:",IF(T119&lt;&gt;"","tags","")))))</f>
        <v/>
      </c>
      <c r="V119" s="123">
        <v>50</v>
      </c>
      <c r="W119" s="123" t="str">
        <f>IF(ISNUMBER(SEARCH("tag",Table3[[#This Row],[Notes]])), "Yes", "No")</f>
        <v>No</v>
      </c>
      <c r="X119" s="123" t="str">
        <f>IF(Table3[[#This Row],[Column11]]="yes","tags included","Auto:")</f>
        <v>Auto:</v>
      </c>
      <c r="Y11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1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Row],[TagOrderMethod]]="Auto:",IF(T119&gt;0,T119,IF(COUNTBLANK(K119:R119)=8,"",(IF(Table3[[#This Row],[Column11]]&lt;&gt;"no",Table3[[#This Row],[Size]]*(SUM(Table3[[#This Row],[Date 1]:[Date 8]])),"")))),""))),(Table3[[#This Row],[Bundle]])),"")</f>
        <v/>
      </c>
      <c r="AA119" s="74" t="str">
        <f t="shared" si="2"/>
        <v/>
      </c>
      <c r="AB119" s="60"/>
      <c r="AC119" s="31"/>
      <c r="AD119" s="32"/>
      <c r="AE119" s="33"/>
      <c r="AF119" s="33" t="s">
        <v>16</v>
      </c>
      <c r="AG119" s="33" t="s">
        <v>16</v>
      </c>
      <c r="AH119" s="33" t="s">
        <v>16</v>
      </c>
      <c r="AI119" s="33"/>
      <c r="AJ119" s="33" t="s">
        <v>16</v>
      </c>
      <c r="AK119" s="105" t="b">
        <f>IF(AND(Table3[[#This Row],[Column7]]=TRUE,COUNTBLANK(Table3[[#This Row],[Date 1]:[Date 8]])=8),TRUE,FALSE)</f>
        <v>0</v>
      </c>
      <c r="AL119" s="105" t="b">
        <f>COUNTIF(Table3[[#This Row],[26]:[512]],"yes")&gt;0</f>
        <v>0</v>
      </c>
      <c r="AM119" s="25" t="e">
        <f>IF(COUNTBLANK(K119:AB119)&lt;&gt;13,IF(Table3[[#This Row],[Comments]]="Please order in multiples of 20. Minimum order of 100.",IF(COUNTBLANK(Table3[[#This Row],[Date 1]:[Order]])=12,"",1),1),IF(OR(G119="yes",H119="yes",I119="yes",F119="yes",#REF!="yes",J119="yes"),1,""))</f>
        <v>#REF!</v>
      </c>
    </row>
    <row r="120" spans="1:39" ht="36" thickBot="1">
      <c r="A120" s="20" t="s">
        <v>784</v>
      </c>
      <c r="B120" s="135" t="s">
        <v>8197</v>
      </c>
      <c r="C120" s="133"/>
      <c r="D120" s="131" t="s">
        <v>8186</v>
      </c>
      <c r="E120" s="23"/>
      <c r="F120" s="22" t="s">
        <v>16</v>
      </c>
      <c r="G120" s="22" t="s">
        <v>16</v>
      </c>
      <c r="H120" s="22" t="s">
        <v>16</v>
      </c>
      <c r="I120" s="22"/>
      <c r="J120" s="22" t="s">
        <v>16</v>
      </c>
      <c r="K120" s="15"/>
      <c r="L120" s="16"/>
      <c r="M120" s="16"/>
      <c r="N120" s="16"/>
      <c r="O120" s="16"/>
      <c r="P120" s="16"/>
      <c r="Q120" s="16"/>
      <c r="R120" s="109"/>
      <c r="S120" s="218" t="str">
        <f>Table3[[#This Row],[Column12]]</f>
        <v>Auto:</v>
      </c>
      <c r="T120" s="19"/>
      <c r="U120" s="122" t="str">
        <f>IF(Table3[[#This Row],[TagOrderMethod]]="Ratio:","plants per 1 tag",IF(Table3[[#This Row],[TagOrderMethod]]="tags included","",IF(Table3[[#This Row],[TagOrderMethod]]="Qty:","tags",IF(Table3[[#This Row],[TagOrderMethod]]="Auto:",IF(T120&lt;&gt;"","tags","")))))</f>
        <v/>
      </c>
      <c r="V120" s="123">
        <v>50</v>
      </c>
      <c r="W120" s="123" t="str">
        <f>IF(ISNUMBER(SEARCH("tag",Table3[[#This Row],[Notes]])), "Yes", "No")</f>
        <v>No</v>
      </c>
      <c r="X120" s="123" t="str">
        <f>IF(Table3[[#This Row],[Column11]]="yes","tags included","Auto:")</f>
        <v>Auto:</v>
      </c>
      <c r="Y12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2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Row],[TagOrderMethod]]="Auto:",IF(T120&gt;0,T120,IF(COUNTBLANK(K120:R120)=8,"",(IF(Table3[[#This Row],[Column11]]&lt;&gt;"no",Table3[[#This Row],[Size]]*(SUM(Table3[[#This Row],[Date 1]:[Date 8]])),"")))),""))),(Table3[[#This Row],[Bundle]])),"")</f>
        <v/>
      </c>
      <c r="AA120" s="74" t="str">
        <f t="shared" si="2"/>
        <v/>
      </c>
      <c r="AB120" s="60"/>
      <c r="AC120" s="31"/>
      <c r="AD120" s="32"/>
      <c r="AE120" s="33"/>
      <c r="AF120" s="33" t="s">
        <v>16</v>
      </c>
      <c r="AG120" s="33" t="s">
        <v>16</v>
      </c>
      <c r="AH120" s="33" t="s">
        <v>16</v>
      </c>
      <c r="AI120" s="33"/>
      <c r="AJ120" s="33" t="s">
        <v>16</v>
      </c>
      <c r="AK120" s="105" t="b">
        <f>IF(AND(Table3[[#This Row],[Column7]]=TRUE,COUNTBLANK(Table3[[#This Row],[Date 1]:[Date 8]])=8),TRUE,FALSE)</f>
        <v>0</v>
      </c>
      <c r="AL120" s="105" t="b">
        <f>COUNTIF(Table3[[#This Row],[26]:[512]],"yes")&gt;0</f>
        <v>0</v>
      </c>
      <c r="AM120" s="25" t="e">
        <f>IF(COUNTBLANK(K120:AB120)&lt;&gt;13,IF(Table3[[#This Row],[Comments]]="Please order in multiples of 20. Minimum order of 100.",IF(COUNTBLANK(Table3[[#This Row],[Date 1]:[Order]])=12,"",1),1),IF(OR(G120="yes",H120="yes",I120="yes",F120="yes",#REF!="yes",J120="yes"),1,""))</f>
        <v>#REF!</v>
      </c>
    </row>
    <row r="121" spans="1:39" ht="36" thickBot="1">
      <c r="A121" s="20" t="s">
        <v>784</v>
      </c>
      <c r="B121" s="135" t="s">
        <v>8197</v>
      </c>
      <c r="C121" s="133"/>
      <c r="D121" s="131" t="s">
        <v>7951</v>
      </c>
      <c r="E121" s="23"/>
      <c r="F121" s="22" t="s">
        <v>16</v>
      </c>
      <c r="G121" s="22" t="s">
        <v>16</v>
      </c>
      <c r="H121" s="22" t="s">
        <v>16</v>
      </c>
      <c r="I121" s="22"/>
      <c r="J121" s="22" t="s">
        <v>16</v>
      </c>
      <c r="K121" s="15"/>
      <c r="L121" s="16"/>
      <c r="M121" s="16"/>
      <c r="N121" s="16"/>
      <c r="O121" s="16"/>
      <c r="P121" s="16"/>
      <c r="Q121" s="16"/>
      <c r="R121" s="109"/>
      <c r="S121" s="218" t="str">
        <f>Table3[[#This Row],[Column12]]</f>
        <v>Auto:</v>
      </c>
      <c r="T121" s="19"/>
      <c r="U121" s="122" t="str">
        <f>IF(Table3[[#This Row],[TagOrderMethod]]="Ratio:","plants per 1 tag",IF(Table3[[#This Row],[TagOrderMethod]]="tags included","",IF(Table3[[#This Row],[TagOrderMethod]]="Qty:","tags",IF(Table3[[#This Row],[TagOrderMethod]]="Auto:",IF(T121&lt;&gt;"","tags","")))))</f>
        <v/>
      </c>
      <c r="V121" s="123">
        <v>50</v>
      </c>
      <c r="W121" s="123" t="str">
        <f>IF(ISNUMBER(SEARCH("tag",Table3[[#This Row],[Notes]])), "Yes", "No")</f>
        <v>No</v>
      </c>
      <c r="X121" s="123" t="str">
        <f>IF(Table3[[#This Row],[Column11]]="yes","tags included","Auto:")</f>
        <v>Auto:</v>
      </c>
      <c r="Y12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2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Row],[TagOrderMethod]]="Auto:",IF(T121&gt;0,T121,IF(COUNTBLANK(K121:R121)=8,"",(IF(Table3[[#This Row],[Column11]]&lt;&gt;"no",Table3[[#This Row],[Size]]*(SUM(Table3[[#This Row],[Date 1]:[Date 8]])),"")))),""))),(Table3[[#This Row],[Bundle]])),"")</f>
        <v/>
      </c>
      <c r="AA121" s="74" t="str">
        <f t="shared" si="2"/>
        <v/>
      </c>
      <c r="AB121" s="60"/>
      <c r="AC121" s="31"/>
      <c r="AD121" s="32"/>
      <c r="AE121" s="33"/>
      <c r="AF121" s="33" t="s">
        <v>16</v>
      </c>
      <c r="AG121" s="33" t="s">
        <v>16</v>
      </c>
      <c r="AH121" s="33" t="s">
        <v>16</v>
      </c>
      <c r="AI121" s="33"/>
      <c r="AJ121" s="33" t="s">
        <v>16</v>
      </c>
      <c r="AK121" s="105" t="b">
        <f>IF(AND(Table3[[#This Row],[Column7]]=TRUE,COUNTBLANK(Table3[[#This Row],[Date 1]:[Date 8]])=8),TRUE,FALSE)</f>
        <v>0</v>
      </c>
      <c r="AL121" s="105" t="b">
        <f>COUNTIF(Table3[[#This Row],[26]:[512]],"yes")&gt;0</f>
        <v>0</v>
      </c>
      <c r="AM121" s="25" t="e">
        <f>IF(COUNTBLANK(K121:AB121)&lt;&gt;13,IF(Table3[[#This Row],[Comments]]="Please order in multiples of 20. Minimum order of 100.",IF(COUNTBLANK(Table3[[#This Row],[Date 1]:[Order]])=12,"",1),1),IF(OR(G121="yes",H121="yes",I121="yes",F121="yes",#REF!="yes",J121="yes"),1,""))</f>
        <v>#REF!</v>
      </c>
    </row>
    <row r="122" spans="1:39" ht="36" thickBot="1">
      <c r="A122" s="20" t="s">
        <v>784</v>
      </c>
      <c r="B122" s="135" t="s">
        <v>8197</v>
      </c>
      <c r="C122" s="133"/>
      <c r="D122" s="131" t="s">
        <v>7873</v>
      </c>
      <c r="E122" s="23"/>
      <c r="F122" s="22" t="s">
        <v>16</v>
      </c>
      <c r="G122" s="22" t="s">
        <v>16</v>
      </c>
      <c r="H122" s="22" t="s">
        <v>16</v>
      </c>
      <c r="I122" s="22"/>
      <c r="J122" s="22" t="s">
        <v>16</v>
      </c>
      <c r="K122" s="15"/>
      <c r="L122" s="16"/>
      <c r="M122" s="16"/>
      <c r="N122" s="16"/>
      <c r="O122" s="16"/>
      <c r="P122" s="16"/>
      <c r="Q122" s="16"/>
      <c r="R122" s="109"/>
      <c r="S122" s="218" t="str">
        <f>Table3[[#This Row],[Column12]]</f>
        <v>Auto:</v>
      </c>
      <c r="T122" s="19"/>
      <c r="U122" s="122" t="str">
        <f>IF(Table3[[#This Row],[TagOrderMethod]]="Ratio:","plants per 1 tag",IF(Table3[[#This Row],[TagOrderMethod]]="tags included","",IF(Table3[[#This Row],[TagOrderMethod]]="Qty:","tags",IF(Table3[[#This Row],[TagOrderMethod]]="Auto:",IF(T122&lt;&gt;"","tags","")))))</f>
        <v/>
      </c>
      <c r="V122" s="123">
        <v>50</v>
      </c>
      <c r="W122" s="123" t="str">
        <f>IF(ISNUMBER(SEARCH("tag",Table3[[#This Row],[Notes]])), "Yes", "No")</f>
        <v>No</v>
      </c>
      <c r="X122" s="123" t="str">
        <f>IF(Table3[[#This Row],[Column11]]="yes","tags included","Auto:")</f>
        <v>Auto:</v>
      </c>
      <c r="Y12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2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Row],[TagOrderMethod]]="Auto:",IF(T122&gt;0,T122,IF(COUNTBLANK(K122:R122)=8,"",(IF(Table3[[#This Row],[Column11]]&lt;&gt;"no",Table3[[#This Row],[Size]]*(SUM(Table3[[#This Row],[Date 1]:[Date 8]])),"")))),""))),(Table3[[#This Row],[Bundle]])),"")</f>
        <v/>
      </c>
      <c r="AA122" s="74" t="str">
        <f t="shared" si="2"/>
        <v/>
      </c>
      <c r="AB122" s="60"/>
      <c r="AC122" s="31"/>
      <c r="AD122" s="32"/>
      <c r="AE122" s="33"/>
      <c r="AF122" s="33" t="s">
        <v>16</v>
      </c>
      <c r="AG122" s="33" t="s">
        <v>16</v>
      </c>
      <c r="AH122" s="33" t="s">
        <v>16</v>
      </c>
      <c r="AI122" s="33"/>
      <c r="AJ122" s="33" t="s">
        <v>16</v>
      </c>
      <c r="AK122" s="105" t="b">
        <f>IF(AND(Table3[[#This Row],[Column7]]=TRUE,COUNTBLANK(Table3[[#This Row],[Date 1]:[Date 8]])=8),TRUE,FALSE)</f>
        <v>0</v>
      </c>
      <c r="AL122" s="105" t="b">
        <f>COUNTIF(Table3[[#This Row],[26]:[512]],"yes")&gt;0</f>
        <v>0</v>
      </c>
      <c r="AM122" s="25" t="e">
        <f>IF(COUNTBLANK(K122:AB122)&lt;&gt;13,IF(Table3[[#This Row],[Comments]]="Please order in multiples of 20. Minimum order of 100.",IF(COUNTBLANK(Table3[[#This Row],[Date 1]:[Order]])=12,"",1),1),IF(OR(G122="yes",H122="yes",I122="yes",F122="yes",#REF!="yes",J122="yes"),1,""))</f>
        <v>#REF!</v>
      </c>
    </row>
    <row r="123" spans="1:39" ht="36" thickBot="1">
      <c r="A123" s="20" t="s">
        <v>784</v>
      </c>
      <c r="B123" s="135" t="s">
        <v>8197</v>
      </c>
      <c r="C123" s="133"/>
      <c r="D123" s="131" t="s">
        <v>7874</v>
      </c>
      <c r="E123" s="23"/>
      <c r="F123" s="22" t="s">
        <v>16</v>
      </c>
      <c r="G123" s="22" t="s">
        <v>16</v>
      </c>
      <c r="H123" s="22" t="s">
        <v>16</v>
      </c>
      <c r="I123" s="22"/>
      <c r="J123" s="22" t="s">
        <v>16</v>
      </c>
      <c r="K123" s="15"/>
      <c r="L123" s="16"/>
      <c r="M123" s="16"/>
      <c r="N123" s="16"/>
      <c r="O123" s="16"/>
      <c r="P123" s="16"/>
      <c r="Q123" s="16"/>
      <c r="R123" s="109"/>
      <c r="S123" s="218" t="str">
        <f>Table3[[#This Row],[Column12]]</f>
        <v>Auto:</v>
      </c>
      <c r="T123" s="19"/>
      <c r="U123" s="122" t="str">
        <f>IF(Table3[[#This Row],[TagOrderMethod]]="Ratio:","plants per 1 tag",IF(Table3[[#This Row],[TagOrderMethod]]="tags included","",IF(Table3[[#This Row],[TagOrderMethod]]="Qty:","tags",IF(Table3[[#This Row],[TagOrderMethod]]="Auto:",IF(T123&lt;&gt;"","tags","")))))</f>
        <v/>
      </c>
      <c r="V123" s="123">
        <v>50</v>
      </c>
      <c r="W123" s="123" t="str">
        <f>IF(ISNUMBER(SEARCH("tag",Table3[[#This Row],[Notes]])), "Yes", "No")</f>
        <v>No</v>
      </c>
      <c r="X123" s="123" t="str">
        <f>IF(Table3[[#This Row],[Column11]]="yes","tags included","Auto:")</f>
        <v>Auto:</v>
      </c>
      <c r="Y12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2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Row],[TagOrderMethod]]="Auto:",IF(T123&gt;0,T123,IF(COUNTBLANK(K123:R123)=8,"",(IF(Table3[[#This Row],[Column11]]&lt;&gt;"no",Table3[[#This Row],[Size]]*(SUM(Table3[[#This Row],[Date 1]:[Date 8]])),"")))),""))),(Table3[[#This Row],[Bundle]])),"")</f>
        <v/>
      </c>
      <c r="AA123" s="74" t="str">
        <f t="shared" si="2"/>
        <v/>
      </c>
      <c r="AB123" s="60"/>
      <c r="AC123" s="31"/>
      <c r="AD123" s="32"/>
      <c r="AE123" s="33"/>
      <c r="AF123" s="33" t="s">
        <v>16</v>
      </c>
      <c r="AG123" s="33" t="s">
        <v>16</v>
      </c>
      <c r="AH123" s="33" t="s">
        <v>16</v>
      </c>
      <c r="AI123" s="33"/>
      <c r="AJ123" s="33" t="s">
        <v>16</v>
      </c>
      <c r="AK123" s="105" t="b">
        <f>IF(AND(Table3[[#This Row],[Column7]]=TRUE,COUNTBLANK(Table3[[#This Row],[Date 1]:[Date 8]])=8),TRUE,FALSE)</f>
        <v>0</v>
      </c>
      <c r="AL123" s="105" t="b">
        <f>COUNTIF(Table3[[#This Row],[26]:[512]],"yes")&gt;0</f>
        <v>0</v>
      </c>
      <c r="AM123" s="25" t="e">
        <f>IF(COUNTBLANK(K123:AB123)&lt;&gt;13,IF(Table3[[#This Row],[Comments]]="Please order in multiples of 20. Minimum order of 100.",IF(COUNTBLANK(Table3[[#This Row],[Date 1]:[Order]])=12,"",1),1),IF(OR(G123="yes",H123="yes",I123="yes",F123="yes",#REF!="yes",J123="yes"),1,""))</f>
        <v>#REF!</v>
      </c>
    </row>
    <row r="124" spans="1:39" ht="36" thickBot="1">
      <c r="A124" s="20" t="s">
        <v>784</v>
      </c>
      <c r="B124" s="135" t="s">
        <v>8197</v>
      </c>
      <c r="C124" s="133"/>
      <c r="D124" s="131" t="s">
        <v>8066</v>
      </c>
      <c r="E124" s="23"/>
      <c r="F124" s="22" t="s">
        <v>16</v>
      </c>
      <c r="G124" s="22" t="s">
        <v>16</v>
      </c>
      <c r="H124" s="22" t="s">
        <v>16</v>
      </c>
      <c r="I124" s="22"/>
      <c r="J124" s="22" t="s">
        <v>16</v>
      </c>
      <c r="K124" s="15"/>
      <c r="L124" s="16"/>
      <c r="M124" s="16"/>
      <c r="N124" s="16"/>
      <c r="O124" s="16"/>
      <c r="P124" s="16"/>
      <c r="Q124" s="16"/>
      <c r="R124" s="109"/>
      <c r="S124" s="218" t="str">
        <f>Table3[[#This Row],[Column12]]</f>
        <v>Auto:</v>
      </c>
      <c r="T124" s="19"/>
      <c r="U124" s="122" t="str">
        <f>IF(Table3[[#This Row],[TagOrderMethod]]="Ratio:","plants per 1 tag",IF(Table3[[#This Row],[TagOrderMethod]]="tags included","",IF(Table3[[#This Row],[TagOrderMethod]]="Qty:","tags",IF(Table3[[#This Row],[TagOrderMethod]]="Auto:",IF(T124&lt;&gt;"","tags","")))))</f>
        <v/>
      </c>
      <c r="V124" s="123">
        <v>50</v>
      </c>
      <c r="W124" s="123" t="str">
        <f>IF(ISNUMBER(SEARCH("tag",Table3[[#This Row],[Notes]])), "Yes", "No")</f>
        <v>No</v>
      </c>
      <c r="X124" s="123" t="str">
        <f>IF(Table3[[#This Row],[Column11]]="yes","tags included","Auto:")</f>
        <v>Auto:</v>
      </c>
      <c r="Y12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2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Row],[TagOrderMethod]]="Auto:",IF(T124&gt;0,T124,IF(COUNTBLANK(K124:R124)=8,"",(IF(Table3[[#This Row],[Column11]]&lt;&gt;"no",Table3[[#This Row],[Size]]*(SUM(Table3[[#This Row],[Date 1]:[Date 8]])),"")))),""))),(Table3[[#This Row],[Bundle]])),"")</f>
        <v/>
      </c>
      <c r="AA124" s="74" t="str">
        <f t="shared" si="2"/>
        <v/>
      </c>
      <c r="AB124" s="60"/>
      <c r="AC124" s="31"/>
      <c r="AD124" s="32"/>
      <c r="AE124" s="33"/>
      <c r="AF124" s="33" t="s">
        <v>16</v>
      </c>
      <c r="AG124" s="33" t="s">
        <v>16</v>
      </c>
      <c r="AH124" s="33" t="s">
        <v>16</v>
      </c>
      <c r="AI124" s="33"/>
      <c r="AJ124" s="33" t="s">
        <v>16</v>
      </c>
      <c r="AK124" s="105" t="b">
        <f>IF(AND(Table3[[#This Row],[Column7]]=TRUE,COUNTBLANK(Table3[[#This Row],[Date 1]:[Date 8]])=8),TRUE,FALSE)</f>
        <v>0</v>
      </c>
      <c r="AL124" s="105" t="b">
        <f>COUNTIF(Table3[[#This Row],[26]:[512]],"yes")&gt;0</f>
        <v>0</v>
      </c>
      <c r="AM124" s="25" t="e">
        <f>IF(COUNTBLANK(K124:AB124)&lt;&gt;13,IF(Table3[[#This Row],[Comments]]="Please order in multiples of 20. Minimum order of 100.",IF(COUNTBLANK(Table3[[#This Row],[Date 1]:[Order]])=12,"",1),1),IF(OR(G124="yes",H124="yes",I124="yes",F124="yes",#REF!="yes",J124="yes"),1,""))</f>
        <v>#REF!</v>
      </c>
    </row>
    <row r="125" spans="1:39" ht="36" thickBot="1">
      <c r="A125" s="20" t="s">
        <v>784</v>
      </c>
      <c r="B125" s="135" t="s">
        <v>8197</v>
      </c>
      <c r="C125" s="133"/>
      <c r="D125" s="131" t="s">
        <v>7945</v>
      </c>
      <c r="E125" s="23"/>
      <c r="F125" s="22" t="s">
        <v>16</v>
      </c>
      <c r="G125" s="22" t="s">
        <v>16</v>
      </c>
      <c r="H125" s="22" t="s">
        <v>16</v>
      </c>
      <c r="I125" s="22"/>
      <c r="J125" s="22" t="s">
        <v>16</v>
      </c>
      <c r="K125" s="15"/>
      <c r="L125" s="16"/>
      <c r="M125" s="16"/>
      <c r="N125" s="16"/>
      <c r="O125" s="16"/>
      <c r="P125" s="16"/>
      <c r="Q125" s="16"/>
      <c r="R125" s="109"/>
      <c r="S125" s="218" t="str">
        <f>Table3[[#This Row],[Column12]]</f>
        <v>Auto:</v>
      </c>
      <c r="T125" s="19"/>
      <c r="U125" s="122" t="str">
        <f>IF(Table3[[#This Row],[TagOrderMethod]]="Ratio:","plants per 1 tag",IF(Table3[[#This Row],[TagOrderMethod]]="tags included","",IF(Table3[[#This Row],[TagOrderMethod]]="Qty:","tags",IF(Table3[[#This Row],[TagOrderMethod]]="Auto:",IF(T125&lt;&gt;"","tags","")))))</f>
        <v/>
      </c>
      <c r="V125" s="123">
        <v>50</v>
      </c>
      <c r="W125" s="123" t="str">
        <f>IF(ISNUMBER(SEARCH("tag",Table3[[#This Row],[Notes]])), "Yes", "No")</f>
        <v>No</v>
      </c>
      <c r="X125" s="123" t="str">
        <f>IF(Table3[[#This Row],[Column11]]="yes","tags included","Auto:")</f>
        <v>Auto:</v>
      </c>
      <c r="Y12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2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Row],[TagOrderMethod]]="Auto:",IF(T125&gt;0,T125,IF(COUNTBLANK(K125:R125)=8,"",(IF(Table3[[#This Row],[Column11]]&lt;&gt;"no",Table3[[#This Row],[Size]]*(SUM(Table3[[#This Row],[Date 1]:[Date 8]])),"")))),""))),(Table3[[#This Row],[Bundle]])),"")</f>
        <v/>
      </c>
      <c r="AA125" s="74" t="str">
        <f t="shared" si="2"/>
        <v/>
      </c>
      <c r="AB125" s="60"/>
      <c r="AC125" s="31"/>
      <c r="AD125" s="32"/>
      <c r="AE125" s="33"/>
      <c r="AF125" s="33" t="s">
        <v>16</v>
      </c>
      <c r="AG125" s="33" t="s">
        <v>16</v>
      </c>
      <c r="AH125" s="33" t="s">
        <v>16</v>
      </c>
      <c r="AI125" s="33"/>
      <c r="AJ125" s="33" t="s">
        <v>16</v>
      </c>
      <c r="AK125" s="105" t="b">
        <f>IF(AND(Table3[[#This Row],[Column7]]=TRUE,COUNTBLANK(Table3[[#This Row],[Date 1]:[Date 8]])=8),TRUE,FALSE)</f>
        <v>0</v>
      </c>
      <c r="AL125" s="105" t="b">
        <f>COUNTIF(Table3[[#This Row],[26]:[512]],"yes")&gt;0</f>
        <v>0</v>
      </c>
      <c r="AM125" s="25" t="e">
        <f>IF(COUNTBLANK(K125:AB125)&lt;&gt;13,IF(Table3[[#This Row],[Comments]]="Please order in multiples of 20. Minimum order of 100.",IF(COUNTBLANK(Table3[[#This Row],[Date 1]:[Order]])=12,"",1),1),IF(OR(G125="yes",H125="yes",I125="yes",F125="yes",#REF!="yes",J125="yes"),1,""))</f>
        <v>#REF!</v>
      </c>
    </row>
    <row r="126" spans="1:39" ht="36" thickBot="1">
      <c r="A126" s="20" t="s">
        <v>784</v>
      </c>
      <c r="B126" s="135" t="s">
        <v>8197</v>
      </c>
      <c r="C126" s="133"/>
      <c r="D126" s="131" t="s">
        <v>7875</v>
      </c>
      <c r="E126" s="23"/>
      <c r="F126" s="22" t="s">
        <v>16</v>
      </c>
      <c r="G126" s="22" t="s">
        <v>16</v>
      </c>
      <c r="H126" s="22" t="s">
        <v>16</v>
      </c>
      <c r="I126" s="22"/>
      <c r="J126" s="22" t="s">
        <v>16</v>
      </c>
      <c r="K126" s="15"/>
      <c r="L126" s="16"/>
      <c r="M126" s="16"/>
      <c r="N126" s="16"/>
      <c r="O126" s="16"/>
      <c r="P126" s="16"/>
      <c r="Q126" s="16"/>
      <c r="R126" s="109"/>
      <c r="S126" s="218" t="str">
        <f>Table3[[#This Row],[Column12]]</f>
        <v>Auto:</v>
      </c>
      <c r="T126" s="19"/>
      <c r="U126" s="122" t="str">
        <f>IF(Table3[[#This Row],[TagOrderMethod]]="Ratio:","plants per 1 tag",IF(Table3[[#This Row],[TagOrderMethod]]="tags included","",IF(Table3[[#This Row],[TagOrderMethod]]="Qty:","tags",IF(Table3[[#This Row],[TagOrderMethod]]="Auto:",IF(T126&lt;&gt;"","tags","")))))</f>
        <v/>
      </c>
      <c r="V126" s="123">
        <v>50</v>
      </c>
      <c r="W126" s="123" t="str">
        <f>IF(ISNUMBER(SEARCH("tag",Table3[[#This Row],[Notes]])), "Yes", "No")</f>
        <v>No</v>
      </c>
      <c r="X126" s="123" t="str">
        <f>IF(Table3[[#This Row],[Column11]]="yes","tags included","Auto:")</f>
        <v>Auto:</v>
      </c>
      <c r="Y12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2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Row],[TagOrderMethod]]="Auto:",IF(T126&gt;0,T126,IF(COUNTBLANK(K126:R126)=8,"",(IF(Table3[[#This Row],[Column11]]&lt;&gt;"no",Table3[[#This Row],[Size]]*(SUM(Table3[[#This Row],[Date 1]:[Date 8]])),"")))),""))),(Table3[[#This Row],[Bundle]])),"")</f>
        <v/>
      </c>
      <c r="AA126" s="74" t="str">
        <f t="shared" si="2"/>
        <v/>
      </c>
      <c r="AB126" s="60"/>
      <c r="AC126" s="31"/>
      <c r="AD126" s="32"/>
      <c r="AE126" s="33"/>
      <c r="AF126" s="33" t="s">
        <v>16</v>
      </c>
      <c r="AG126" s="33" t="s">
        <v>16</v>
      </c>
      <c r="AH126" s="33" t="s">
        <v>16</v>
      </c>
      <c r="AI126" s="33"/>
      <c r="AJ126" s="33" t="s">
        <v>16</v>
      </c>
      <c r="AK126" s="105" t="b">
        <f>IF(AND(Table3[[#This Row],[Column7]]=TRUE,COUNTBLANK(Table3[[#This Row],[Date 1]:[Date 8]])=8),TRUE,FALSE)</f>
        <v>0</v>
      </c>
      <c r="AL126" s="105" t="b">
        <f>COUNTIF(Table3[[#This Row],[26]:[512]],"yes")&gt;0</f>
        <v>0</v>
      </c>
      <c r="AM126" s="25" t="e">
        <f>IF(COUNTBLANK(K126:AB126)&lt;&gt;13,IF(Table3[[#This Row],[Comments]]="Please order in multiples of 20. Minimum order of 100.",IF(COUNTBLANK(Table3[[#This Row],[Date 1]:[Order]])=12,"",1),1),IF(OR(G126="yes",H126="yes",I126="yes",F126="yes",#REF!="yes",J126="yes"),1,""))</f>
        <v>#REF!</v>
      </c>
    </row>
    <row r="127" spans="1:39" ht="36" thickBot="1">
      <c r="A127" s="20" t="s">
        <v>784</v>
      </c>
      <c r="B127" s="135" t="s">
        <v>8197</v>
      </c>
      <c r="C127" s="133"/>
      <c r="D127" s="131" t="s">
        <v>7876</v>
      </c>
      <c r="E127" s="23"/>
      <c r="F127" s="22" t="s">
        <v>16</v>
      </c>
      <c r="G127" s="22" t="s">
        <v>16</v>
      </c>
      <c r="H127" s="22" t="s">
        <v>16</v>
      </c>
      <c r="I127" s="22"/>
      <c r="J127" s="22" t="s">
        <v>16</v>
      </c>
      <c r="K127" s="15"/>
      <c r="L127" s="16"/>
      <c r="M127" s="16"/>
      <c r="N127" s="16"/>
      <c r="O127" s="16"/>
      <c r="P127" s="16"/>
      <c r="Q127" s="16"/>
      <c r="R127" s="109"/>
      <c r="S127" s="218" t="str">
        <f>Table3[[#This Row],[Column12]]</f>
        <v>Auto:</v>
      </c>
      <c r="T127" s="19"/>
      <c r="U127" s="122" t="str">
        <f>IF(Table3[[#This Row],[TagOrderMethod]]="Ratio:","plants per 1 tag",IF(Table3[[#This Row],[TagOrderMethod]]="tags included","",IF(Table3[[#This Row],[TagOrderMethod]]="Qty:","tags",IF(Table3[[#This Row],[TagOrderMethod]]="Auto:",IF(T127&lt;&gt;"","tags","")))))</f>
        <v/>
      </c>
      <c r="V127" s="123">
        <v>50</v>
      </c>
      <c r="W127" s="123" t="str">
        <f>IF(ISNUMBER(SEARCH("tag",Table3[[#This Row],[Notes]])), "Yes", "No")</f>
        <v>No</v>
      </c>
      <c r="X127" s="123" t="str">
        <f>IF(Table3[[#This Row],[Column11]]="yes","tags included","Auto:")</f>
        <v>Auto:</v>
      </c>
      <c r="Y12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2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Row],[TagOrderMethod]]="Auto:",IF(T127&gt;0,T127,IF(COUNTBLANK(K127:R127)=8,"",(IF(Table3[[#This Row],[Column11]]&lt;&gt;"no",Table3[[#This Row],[Size]]*(SUM(Table3[[#This Row],[Date 1]:[Date 8]])),"")))),""))),(Table3[[#This Row],[Bundle]])),"")</f>
        <v/>
      </c>
      <c r="AA127" s="74" t="str">
        <f t="shared" si="2"/>
        <v/>
      </c>
      <c r="AB127" s="60"/>
      <c r="AC127" s="31"/>
      <c r="AD127" s="32"/>
      <c r="AE127" s="33"/>
      <c r="AF127" s="33" t="s">
        <v>16</v>
      </c>
      <c r="AG127" s="33" t="s">
        <v>16</v>
      </c>
      <c r="AH127" s="33" t="s">
        <v>16</v>
      </c>
      <c r="AI127" s="33"/>
      <c r="AJ127" s="33" t="s">
        <v>16</v>
      </c>
      <c r="AK127" s="105" t="b">
        <f>IF(AND(Table3[[#This Row],[Column7]]=TRUE,COUNTBLANK(Table3[[#This Row],[Date 1]:[Date 8]])=8),TRUE,FALSE)</f>
        <v>0</v>
      </c>
      <c r="AL127" s="105" t="b">
        <f>COUNTIF(Table3[[#This Row],[26]:[512]],"yes")&gt;0</f>
        <v>0</v>
      </c>
      <c r="AM127" s="25" t="e">
        <f>IF(COUNTBLANK(K127:AB127)&lt;&gt;13,IF(Table3[[#This Row],[Comments]]="Please order in multiples of 20. Minimum order of 100.",IF(COUNTBLANK(Table3[[#This Row],[Date 1]:[Order]])=12,"",1),1),IF(OR(G127="yes",H127="yes",I127="yes",F127="yes",#REF!="yes",J127="yes"),1,""))</f>
        <v>#REF!</v>
      </c>
    </row>
    <row r="128" spans="1:39" ht="36" thickBot="1">
      <c r="A128" s="20" t="s">
        <v>784</v>
      </c>
      <c r="B128" s="135" t="s">
        <v>8197</v>
      </c>
      <c r="C128" s="133"/>
      <c r="D128" s="131" t="s">
        <v>8187</v>
      </c>
      <c r="E128" s="23"/>
      <c r="F128" s="22" t="s">
        <v>16</v>
      </c>
      <c r="G128" s="22" t="s">
        <v>16</v>
      </c>
      <c r="H128" s="22" t="s">
        <v>16</v>
      </c>
      <c r="I128" s="22"/>
      <c r="J128" s="22" t="s">
        <v>16</v>
      </c>
      <c r="K128" s="15"/>
      <c r="L128" s="16"/>
      <c r="M128" s="16"/>
      <c r="N128" s="16"/>
      <c r="O128" s="16"/>
      <c r="P128" s="16"/>
      <c r="Q128" s="16"/>
      <c r="R128" s="109"/>
      <c r="S128" s="218" t="str">
        <f>Table3[[#This Row],[Column12]]</f>
        <v>Auto:</v>
      </c>
      <c r="T128" s="19"/>
      <c r="U128" s="122" t="str">
        <f>IF(Table3[[#This Row],[TagOrderMethod]]="Ratio:","plants per 1 tag",IF(Table3[[#This Row],[TagOrderMethod]]="tags included","",IF(Table3[[#This Row],[TagOrderMethod]]="Qty:","tags",IF(Table3[[#This Row],[TagOrderMethod]]="Auto:",IF(T128&lt;&gt;"","tags","")))))</f>
        <v/>
      </c>
      <c r="V128" s="123">
        <v>50</v>
      </c>
      <c r="W128" s="123" t="str">
        <f>IF(ISNUMBER(SEARCH("tag",Table3[[#This Row],[Notes]])), "Yes", "No")</f>
        <v>No</v>
      </c>
      <c r="X128" s="123" t="str">
        <f>IF(Table3[[#This Row],[Column11]]="yes","tags included","Auto:")</f>
        <v>Auto:</v>
      </c>
      <c r="Y12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2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Row],[TagOrderMethod]]="Auto:",IF(T128&gt;0,T128,IF(COUNTBLANK(K128:R128)=8,"",(IF(Table3[[#This Row],[Column11]]&lt;&gt;"no",Table3[[#This Row],[Size]]*(SUM(Table3[[#This Row],[Date 1]:[Date 8]])),"")))),""))),(Table3[[#This Row],[Bundle]])),"")</f>
        <v/>
      </c>
      <c r="AA128" s="74" t="str">
        <f t="shared" si="2"/>
        <v/>
      </c>
      <c r="AB128" s="60"/>
      <c r="AC128" s="31"/>
      <c r="AD128" s="32"/>
      <c r="AE128" s="33"/>
      <c r="AF128" s="33" t="s">
        <v>16</v>
      </c>
      <c r="AG128" s="33" t="s">
        <v>16</v>
      </c>
      <c r="AH128" s="33" t="s">
        <v>16</v>
      </c>
      <c r="AI128" s="33"/>
      <c r="AJ128" s="33" t="s">
        <v>16</v>
      </c>
      <c r="AK128" s="105" t="b">
        <f>IF(AND(Table3[[#This Row],[Column7]]=TRUE,COUNTBLANK(Table3[[#This Row],[Date 1]:[Date 8]])=8),TRUE,FALSE)</f>
        <v>0</v>
      </c>
      <c r="AL128" s="105" t="b">
        <f>COUNTIF(Table3[[#This Row],[26]:[512]],"yes")&gt;0</f>
        <v>0</v>
      </c>
      <c r="AM128" s="25" t="e">
        <f>IF(COUNTBLANK(K128:AB128)&lt;&gt;13,IF(Table3[[#This Row],[Comments]]="Please order in multiples of 20. Minimum order of 100.",IF(COUNTBLANK(Table3[[#This Row],[Date 1]:[Order]])=12,"",1),1),IF(OR(G128="yes",H128="yes",I128="yes",F128="yes",#REF!="yes",J128="yes"),1,""))</f>
        <v>#REF!</v>
      </c>
    </row>
    <row r="129" spans="1:39" ht="36" thickBot="1">
      <c r="A129" s="20" t="s">
        <v>784</v>
      </c>
      <c r="B129" s="135" t="s">
        <v>8197</v>
      </c>
      <c r="C129" s="133"/>
      <c r="D129" s="131" t="s">
        <v>8067</v>
      </c>
      <c r="E129" s="23"/>
      <c r="F129" s="22" t="s">
        <v>16</v>
      </c>
      <c r="G129" s="22" t="s">
        <v>16</v>
      </c>
      <c r="H129" s="22" t="s">
        <v>16</v>
      </c>
      <c r="I129" s="22"/>
      <c r="J129" s="22" t="s">
        <v>16</v>
      </c>
      <c r="K129" s="15"/>
      <c r="L129" s="16"/>
      <c r="M129" s="16"/>
      <c r="N129" s="16"/>
      <c r="O129" s="16"/>
      <c r="P129" s="16"/>
      <c r="Q129" s="16"/>
      <c r="R129" s="109"/>
      <c r="S129" s="218" t="str">
        <f>Table3[[#This Row],[Column12]]</f>
        <v>Auto:</v>
      </c>
      <c r="T129" s="19"/>
      <c r="U129" s="122" t="str">
        <f>IF(Table3[[#This Row],[TagOrderMethod]]="Ratio:","plants per 1 tag",IF(Table3[[#This Row],[TagOrderMethod]]="tags included","",IF(Table3[[#This Row],[TagOrderMethod]]="Qty:","tags",IF(Table3[[#This Row],[TagOrderMethod]]="Auto:",IF(T129&lt;&gt;"","tags","")))))</f>
        <v/>
      </c>
      <c r="V129" s="123">
        <v>50</v>
      </c>
      <c r="W129" s="123" t="str">
        <f>IF(ISNUMBER(SEARCH("tag",Table3[[#This Row],[Notes]])), "Yes", "No")</f>
        <v>No</v>
      </c>
      <c r="X129" s="123" t="str">
        <f>IF(Table3[[#This Row],[Column11]]="yes","tags included","Auto:")</f>
        <v>Auto:</v>
      </c>
      <c r="Y12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2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Row],[TagOrderMethod]]="Auto:",IF(T129&gt;0,T129,IF(COUNTBLANK(K129:R129)=8,"",(IF(Table3[[#This Row],[Column11]]&lt;&gt;"no",Table3[[#This Row],[Size]]*(SUM(Table3[[#This Row],[Date 1]:[Date 8]])),"")))),""))),(Table3[[#This Row],[Bundle]])),"")</f>
        <v/>
      </c>
      <c r="AA129" s="74" t="str">
        <f t="shared" si="2"/>
        <v/>
      </c>
      <c r="AB129" s="60"/>
      <c r="AC129" s="31"/>
      <c r="AD129" s="32"/>
      <c r="AE129" s="33"/>
      <c r="AF129" s="33" t="s">
        <v>16</v>
      </c>
      <c r="AG129" s="33" t="s">
        <v>16</v>
      </c>
      <c r="AH129" s="33" t="s">
        <v>16</v>
      </c>
      <c r="AI129" s="33"/>
      <c r="AJ129" s="33" t="s">
        <v>16</v>
      </c>
      <c r="AK129" s="105" t="b">
        <f>IF(AND(Table3[[#This Row],[Column7]]=TRUE,COUNTBLANK(Table3[[#This Row],[Date 1]:[Date 8]])=8),TRUE,FALSE)</f>
        <v>0</v>
      </c>
      <c r="AL129" s="105" t="b">
        <f>COUNTIF(Table3[[#This Row],[26]:[512]],"yes")&gt;0</f>
        <v>0</v>
      </c>
      <c r="AM129" s="25" t="e">
        <f>IF(COUNTBLANK(K129:AB129)&lt;&gt;13,IF(Table3[[#This Row],[Comments]]="Please order in multiples of 20. Minimum order of 100.",IF(COUNTBLANK(Table3[[#This Row],[Date 1]:[Order]])=12,"",1),1),IF(OR(G129="yes",H129="yes",I129="yes",F129="yes",#REF!="yes",J129="yes"),1,""))</f>
        <v>#REF!</v>
      </c>
    </row>
    <row r="130" spans="1:39" ht="36" thickBot="1">
      <c r="B130" s="135" t="s">
        <v>8197</v>
      </c>
      <c r="C130" s="133"/>
      <c r="D130" s="131" t="s">
        <v>8188</v>
      </c>
      <c r="E130" s="23"/>
      <c r="F130" s="22" t="s">
        <v>16</v>
      </c>
      <c r="G130" s="22" t="s">
        <v>16</v>
      </c>
      <c r="H130" s="22" t="s">
        <v>16</v>
      </c>
      <c r="I130" s="22"/>
      <c r="J130" s="22" t="s">
        <v>16</v>
      </c>
      <c r="K130" s="108"/>
      <c r="L130" s="16"/>
      <c r="M130" s="16"/>
      <c r="N130" s="16"/>
      <c r="O130" s="16"/>
      <c r="P130" s="16"/>
      <c r="Q130" s="16"/>
      <c r="R130" s="109"/>
      <c r="S130" s="218" t="str">
        <f>Table3[[#This Row],[Column12]]</f>
        <v>Auto:</v>
      </c>
      <c r="T130" s="19"/>
      <c r="U130" s="122" t="str">
        <f>IF(Table3[[#This Row],[TagOrderMethod]]="Ratio:","plants per 1 tag",IF(Table3[[#This Row],[TagOrderMethod]]="tags included","",IF(Table3[[#This Row],[TagOrderMethod]]="Qty:","tags",IF(Table3[[#This Row],[TagOrderMethod]]="Auto:",IF(T130&lt;&gt;"","tags","")))))</f>
        <v/>
      </c>
      <c r="V130" s="123">
        <v>50</v>
      </c>
      <c r="W130" s="123" t="str">
        <f>IF(ISNUMBER(SEARCH("tag",Table3[[#This Row],[Notes]])), "Yes", "No")</f>
        <v>No</v>
      </c>
      <c r="X130" s="123" t="str">
        <f>IF(Table3[[#This Row],[Column11]]="yes","tags included","Auto:")</f>
        <v>Auto:</v>
      </c>
      <c r="Y13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3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Row],[TagOrderMethod]]="Auto:",IF(T130&gt;0,T130,IF(COUNTBLANK(K130:R130)=8,"",(IF(Table3[[#This Row],[Column11]]&lt;&gt;"no",Table3[[#This Row],[Size]]*(SUM(Table3[[#This Row],[Date 1]:[Date 8]])),"")))),""))),(Table3[[#This Row],[Bundle]])),"")</f>
        <v/>
      </c>
      <c r="AA130" s="74" t="str">
        <f t="shared" si="2"/>
        <v/>
      </c>
      <c r="AB130" s="60"/>
      <c r="AC130" s="31"/>
      <c r="AD130" s="32"/>
      <c r="AE130" s="33"/>
      <c r="AF130" s="33" t="s">
        <v>16</v>
      </c>
      <c r="AG130" s="33" t="s">
        <v>16</v>
      </c>
      <c r="AH130" s="33" t="s">
        <v>16</v>
      </c>
      <c r="AI130" s="33"/>
      <c r="AJ130" s="33" t="s">
        <v>16</v>
      </c>
      <c r="AK130" s="105" t="b">
        <f>IF(AND(Table3[[#This Row],[Column7]]=TRUE,COUNTBLANK(Table3[[#This Row],[Date 1]:[Date 8]])=8),TRUE,FALSE)</f>
        <v>0</v>
      </c>
      <c r="AL130" s="105" t="b">
        <f>COUNTIF(Table3[[#This Row],[26]:[512]],"yes")&gt;0</f>
        <v>0</v>
      </c>
      <c r="AM130" s="117" t="e">
        <f>IF(COUNTBLANK(K130:AB130)&lt;&gt;13,IF(Table3[[#This Row],[Comments]]="Please order in multiples of 20. Minimum order of 100.",IF(COUNTBLANK(Table3[[#This Row],[Date 1]:[Order]])=12,"",1),1),IF(OR(G130="yes",H130="yes",I130="yes",F130="yes",#REF!="yes",J130="yes"),1,""))</f>
        <v>#REF!</v>
      </c>
    </row>
    <row r="131" spans="1:39" ht="36" thickBot="1">
      <c r="B131" s="135" t="s">
        <v>8197</v>
      </c>
      <c r="C131" s="133"/>
      <c r="D131" s="131" t="s">
        <v>8189</v>
      </c>
      <c r="E131" s="23"/>
      <c r="F131" s="22" t="s">
        <v>16</v>
      </c>
      <c r="G131" s="22" t="s">
        <v>16</v>
      </c>
      <c r="H131" s="22" t="s">
        <v>16</v>
      </c>
      <c r="I131" s="22"/>
      <c r="J131" s="22" t="s">
        <v>16</v>
      </c>
      <c r="K131" s="108"/>
      <c r="L131" s="16"/>
      <c r="M131" s="16"/>
      <c r="N131" s="16"/>
      <c r="O131" s="16"/>
      <c r="P131" s="16"/>
      <c r="Q131" s="16"/>
      <c r="R131" s="109"/>
      <c r="S131" s="218" t="str">
        <f>Table3[[#This Row],[Column12]]</f>
        <v>Auto:</v>
      </c>
      <c r="T131" s="19"/>
      <c r="U131" s="122" t="str">
        <f>IF(Table3[[#This Row],[TagOrderMethod]]="Ratio:","plants per 1 tag",IF(Table3[[#This Row],[TagOrderMethod]]="tags included","",IF(Table3[[#This Row],[TagOrderMethod]]="Qty:","tags",IF(Table3[[#This Row],[TagOrderMethod]]="Auto:",IF(T131&lt;&gt;"","tags","")))))</f>
        <v/>
      </c>
      <c r="V131" s="123">
        <v>50</v>
      </c>
      <c r="W131" s="123" t="str">
        <f>IF(ISNUMBER(SEARCH("tag",Table3[[#This Row],[Notes]])), "Yes", "No")</f>
        <v>No</v>
      </c>
      <c r="X131" s="123" t="str">
        <f>IF(Table3[[#This Row],[Column11]]="yes","tags included","Auto:")</f>
        <v>Auto:</v>
      </c>
      <c r="Y13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3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Row],[TagOrderMethod]]="Auto:",IF(T131&gt;0,T131,IF(COUNTBLANK(K131:R131)=8,"",(IF(Table3[[#This Row],[Column11]]&lt;&gt;"no",Table3[[#This Row],[Size]]*(SUM(Table3[[#This Row],[Date 1]:[Date 8]])),"")))),""))),(Table3[[#This Row],[Bundle]])),"")</f>
        <v/>
      </c>
      <c r="AA131" s="74" t="str">
        <f t="shared" si="2"/>
        <v/>
      </c>
      <c r="AB131" s="60"/>
      <c r="AC131" s="31"/>
      <c r="AD131" s="32"/>
      <c r="AE131" s="33"/>
      <c r="AF131" s="33" t="s">
        <v>16</v>
      </c>
      <c r="AG131" s="33" t="s">
        <v>16</v>
      </c>
      <c r="AH131" s="33" t="s">
        <v>16</v>
      </c>
      <c r="AI131" s="33"/>
      <c r="AJ131" s="33" t="s">
        <v>16</v>
      </c>
      <c r="AK131" s="105" t="b">
        <f>IF(AND(Table3[[#This Row],[Column7]]=TRUE,COUNTBLANK(Table3[[#This Row],[Date 1]:[Date 8]])=8),TRUE,FALSE)</f>
        <v>0</v>
      </c>
      <c r="AL131" s="105" t="b">
        <f>COUNTIF(Table3[[#This Row],[26]:[512]],"yes")&gt;0</f>
        <v>0</v>
      </c>
      <c r="AM131" s="117" t="e">
        <f>IF(COUNTBLANK(K131:AB131)&lt;&gt;13,IF(Table3[[#This Row],[Comments]]="Please order in multiples of 20. Minimum order of 100.",IF(COUNTBLANK(Table3[[#This Row],[Date 1]:[Order]])=12,"",1),1),IF(OR(G131="yes",H131="yes",I131="yes",F131="yes",#REF!="yes",J131="yes"),1,""))</f>
        <v>#REF!</v>
      </c>
    </row>
    <row r="132" spans="1:39" ht="36" thickBot="1">
      <c r="B132" s="135" t="s">
        <v>8197</v>
      </c>
      <c r="C132" s="133"/>
      <c r="D132" s="131" t="s">
        <v>7973</v>
      </c>
      <c r="E132" s="23"/>
      <c r="F132" s="22" t="s">
        <v>16</v>
      </c>
      <c r="G132" s="22" t="s">
        <v>16</v>
      </c>
      <c r="H132" s="22" t="s">
        <v>16</v>
      </c>
      <c r="I132" s="22"/>
      <c r="J132" s="22" t="s">
        <v>16</v>
      </c>
      <c r="K132" s="108"/>
      <c r="L132" s="16"/>
      <c r="M132" s="16"/>
      <c r="N132" s="16"/>
      <c r="O132" s="16"/>
      <c r="P132" s="16"/>
      <c r="Q132" s="16"/>
      <c r="R132" s="109"/>
      <c r="S132" s="218" t="str">
        <f>Table3[[#This Row],[Column12]]</f>
        <v>Auto:</v>
      </c>
      <c r="T132" s="19"/>
      <c r="U132" s="122" t="str">
        <f>IF(Table3[[#This Row],[TagOrderMethod]]="Ratio:","plants per 1 tag",IF(Table3[[#This Row],[TagOrderMethod]]="tags included","",IF(Table3[[#This Row],[TagOrderMethod]]="Qty:","tags",IF(Table3[[#This Row],[TagOrderMethod]]="Auto:",IF(T132&lt;&gt;"","tags","")))))</f>
        <v/>
      </c>
      <c r="V132" s="123">
        <v>50</v>
      </c>
      <c r="W132" s="123" t="str">
        <f>IF(ISNUMBER(SEARCH("tag",Table3[[#This Row],[Notes]])), "Yes", "No")</f>
        <v>No</v>
      </c>
      <c r="X132" s="123" t="str">
        <f>IF(Table3[[#This Row],[Column11]]="yes","tags included","Auto:")</f>
        <v>Auto:</v>
      </c>
      <c r="Y13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3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Row],[TagOrderMethod]]="Auto:",IF(T132&gt;0,T132,IF(COUNTBLANK(K132:R132)=8,"",(IF(Table3[[#This Row],[Column11]]&lt;&gt;"no",Table3[[#This Row],[Size]]*(SUM(Table3[[#This Row],[Date 1]:[Date 8]])),"")))),""))),(Table3[[#This Row],[Bundle]])),"")</f>
        <v/>
      </c>
      <c r="AA132" s="74" t="str">
        <f t="shared" si="2"/>
        <v/>
      </c>
      <c r="AB132" s="60"/>
      <c r="AC132" s="31"/>
      <c r="AD132" s="32"/>
      <c r="AE132" s="33"/>
      <c r="AF132" s="33" t="s">
        <v>16</v>
      </c>
      <c r="AG132" s="33" t="s">
        <v>16</v>
      </c>
      <c r="AH132" s="33" t="s">
        <v>16</v>
      </c>
      <c r="AI132" s="33"/>
      <c r="AJ132" s="33" t="s">
        <v>16</v>
      </c>
      <c r="AK132" s="105" t="b">
        <f>IF(AND(Table3[[#This Row],[Column7]]=TRUE,COUNTBLANK(Table3[[#This Row],[Date 1]:[Date 8]])=8),TRUE,FALSE)</f>
        <v>0</v>
      </c>
      <c r="AL132" s="105" t="b">
        <f>COUNTIF(Table3[[#This Row],[26]:[512]],"yes")&gt;0</f>
        <v>0</v>
      </c>
      <c r="AM132" s="117" t="e">
        <f>IF(COUNTBLANK(K132:AB132)&lt;&gt;13,IF(Table3[[#This Row],[Comments]]="Please order in multiples of 20. Minimum order of 100.",IF(COUNTBLANK(Table3[[#This Row],[Date 1]:[Order]])=12,"",1),1),IF(OR(G132="yes",H132="yes",I132="yes",F132="yes",#REF!="yes",J132="yes"),1,""))</f>
        <v>#REF!</v>
      </c>
    </row>
    <row r="133" spans="1:39" ht="36" thickBot="1">
      <c r="B133" s="135" t="s">
        <v>8197</v>
      </c>
      <c r="C133" s="133"/>
      <c r="D133" s="131" t="s">
        <v>7877</v>
      </c>
      <c r="E133" s="23"/>
      <c r="F133" s="22" t="s">
        <v>16</v>
      </c>
      <c r="G133" s="22" t="s">
        <v>16</v>
      </c>
      <c r="H133" s="22" t="s">
        <v>16</v>
      </c>
      <c r="I133" s="22"/>
      <c r="J133" s="22" t="s">
        <v>16</v>
      </c>
      <c r="K133" s="108"/>
      <c r="L133" s="16"/>
      <c r="M133" s="16"/>
      <c r="N133" s="16"/>
      <c r="O133" s="16"/>
      <c r="P133" s="16"/>
      <c r="Q133" s="16"/>
      <c r="R133" s="109"/>
      <c r="S133" s="218" t="str">
        <f>Table3[[#This Row],[Column12]]</f>
        <v>Auto:</v>
      </c>
      <c r="T133" s="19"/>
      <c r="U133" s="122" t="str">
        <f>IF(Table3[[#This Row],[TagOrderMethod]]="Ratio:","plants per 1 tag",IF(Table3[[#This Row],[TagOrderMethod]]="tags included","",IF(Table3[[#This Row],[TagOrderMethod]]="Qty:","tags",IF(Table3[[#This Row],[TagOrderMethod]]="Auto:",IF(T133&lt;&gt;"","tags","")))))</f>
        <v/>
      </c>
      <c r="V133" s="123">
        <v>50</v>
      </c>
      <c r="W133" s="123" t="str">
        <f>IF(ISNUMBER(SEARCH("tag",Table3[[#This Row],[Notes]])), "Yes", "No")</f>
        <v>No</v>
      </c>
      <c r="X133" s="123" t="str">
        <f>IF(Table3[[#This Row],[Column11]]="yes","tags included","Auto:")</f>
        <v>Auto:</v>
      </c>
      <c r="Y13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3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Row],[TagOrderMethod]]="Auto:",IF(T133&gt;0,T133,IF(COUNTBLANK(K133:R133)=8,"",(IF(Table3[[#This Row],[Column11]]&lt;&gt;"no",Table3[[#This Row],[Size]]*(SUM(Table3[[#This Row],[Date 1]:[Date 8]])),"")))),""))),(Table3[[#This Row],[Bundle]])),"")</f>
        <v/>
      </c>
      <c r="AA133" s="74" t="str">
        <f t="shared" ref="AA133:AA196" si="3">IF(SUM(K133:R133)&gt;0,SUM(K133:R133) &amp;" units","")</f>
        <v/>
      </c>
      <c r="AB133" s="60"/>
      <c r="AC133" s="31"/>
      <c r="AD133" s="32"/>
      <c r="AE133" s="33"/>
      <c r="AF133" s="33" t="s">
        <v>16</v>
      </c>
      <c r="AG133" s="33" t="s">
        <v>16</v>
      </c>
      <c r="AH133" s="33" t="s">
        <v>16</v>
      </c>
      <c r="AI133" s="33"/>
      <c r="AJ133" s="33" t="s">
        <v>16</v>
      </c>
      <c r="AK133" s="105" t="b">
        <f>IF(AND(Table3[[#This Row],[Column7]]=TRUE,COUNTBLANK(Table3[[#This Row],[Date 1]:[Date 8]])=8),TRUE,FALSE)</f>
        <v>0</v>
      </c>
      <c r="AL133" s="105" t="b">
        <f>COUNTIF(Table3[[#This Row],[26]:[512]],"yes")&gt;0</f>
        <v>0</v>
      </c>
      <c r="AM133" s="117" t="e">
        <f>IF(COUNTBLANK(K133:AB133)&lt;&gt;13,IF(Table3[[#This Row],[Comments]]="Please order in multiples of 20. Minimum order of 100.",IF(COUNTBLANK(Table3[[#This Row],[Date 1]:[Order]])=12,"",1),1),IF(OR(G133="yes",H133="yes",I133="yes",F133="yes",#REF!="yes",J133="yes"),1,""))</f>
        <v>#REF!</v>
      </c>
    </row>
    <row r="134" spans="1:39" ht="36" thickBot="1">
      <c r="B134" s="135" t="s">
        <v>8197</v>
      </c>
      <c r="C134" s="133"/>
      <c r="D134" s="131" t="s">
        <v>7946</v>
      </c>
      <c r="E134" s="23"/>
      <c r="F134" s="22" t="s">
        <v>16</v>
      </c>
      <c r="G134" s="22" t="s">
        <v>16</v>
      </c>
      <c r="H134" s="22" t="s">
        <v>16</v>
      </c>
      <c r="I134" s="22"/>
      <c r="J134" s="22" t="s">
        <v>16</v>
      </c>
      <c r="K134" s="108"/>
      <c r="L134" s="16"/>
      <c r="M134" s="16"/>
      <c r="N134" s="16"/>
      <c r="O134" s="16"/>
      <c r="P134" s="16"/>
      <c r="Q134" s="16"/>
      <c r="R134" s="109"/>
      <c r="S134" s="218" t="str">
        <f>Table3[[#This Row],[Column12]]</f>
        <v>Auto:</v>
      </c>
      <c r="T134" s="19"/>
      <c r="U134" s="122" t="str">
        <f>IF(Table3[[#This Row],[TagOrderMethod]]="Ratio:","plants per 1 tag",IF(Table3[[#This Row],[TagOrderMethod]]="tags included","",IF(Table3[[#This Row],[TagOrderMethod]]="Qty:","tags",IF(Table3[[#This Row],[TagOrderMethod]]="Auto:",IF(T134&lt;&gt;"","tags","")))))</f>
        <v/>
      </c>
      <c r="V134" s="123">
        <v>50</v>
      </c>
      <c r="W134" s="123" t="str">
        <f>IF(ISNUMBER(SEARCH("tag",Table3[[#This Row],[Notes]])), "Yes", "No")</f>
        <v>No</v>
      </c>
      <c r="X134" s="123" t="str">
        <f>IF(Table3[[#This Row],[Column11]]="yes","tags included","Auto:")</f>
        <v>Auto:</v>
      </c>
      <c r="Y13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3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Row],[TagOrderMethod]]="Auto:",IF(T134&gt;0,T134,IF(COUNTBLANK(K134:R134)=8,"",(IF(Table3[[#This Row],[Column11]]&lt;&gt;"no",Table3[[#This Row],[Size]]*(SUM(Table3[[#This Row],[Date 1]:[Date 8]])),"")))),""))),(Table3[[#This Row],[Bundle]])),"")</f>
        <v/>
      </c>
      <c r="AA134" s="74" t="str">
        <f t="shared" si="3"/>
        <v/>
      </c>
      <c r="AB134" s="60"/>
      <c r="AC134" s="31"/>
      <c r="AD134" s="32"/>
      <c r="AE134" s="33"/>
      <c r="AF134" s="33" t="s">
        <v>16</v>
      </c>
      <c r="AG134" s="33" t="s">
        <v>16</v>
      </c>
      <c r="AH134" s="33" t="s">
        <v>16</v>
      </c>
      <c r="AI134" s="33"/>
      <c r="AJ134" s="33" t="s">
        <v>16</v>
      </c>
      <c r="AK134" s="105" t="b">
        <f>IF(AND(Table3[[#This Row],[Column7]]=TRUE,COUNTBLANK(Table3[[#This Row],[Date 1]:[Date 8]])=8),TRUE,FALSE)</f>
        <v>0</v>
      </c>
      <c r="AL134" s="105" t="b">
        <f>COUNTIF(Table3[[#This Row],[26]:[512]],"yes")&gt;0</f>
        <v>0</v>
      </c>
      <c r="AM134" s="117" t="e">
        <f>IF(COUNTBLANK(K134:AB134)&lt;&gt;13,IF(Table3[[#This Row],[Comments]]="Please order in multiples of 20. Minimum order of 100.",IF(COUNTBLANK(Table3[[#This Row],[Date 1]:[Order]])=12,"",1),1),IF(OR(G134="yes",H134="yes",I134="yes",F134="yes",#REF!="yes",J134="yes"),1,""))</f>
        <v>#REF!</v>
      </c>
    </row>
    <row r="135" spans="1:39" ht="36" thickBot="1">
      <c r="A135" s="20" t="s">
        <v>784</v>
      </c>
      <c r="B135" s="135" t="s">
        <v>8197</v>
      </c>
      <c r="C135" s="133"/>
      <c r="D135" s="131" t="s">
        <v>7878</v>
      </c>
      <c r="E135" s="23"/>
      <c r="F135" s="22" t="s">
        <v>16</v>
      </c>
      <c r="G135" s="22" t="s">
        <v>16</v>
      </c>
      <c r="H135" s="22" t="s">
        <v>16</v>
      </c>
      <c r="I135" s="22"/>
      <c r="J135" s="22" t="s">
        <v>16</v>
      </c>
      <c r="K135" s="15"/>
      <c r="L135" s="16"/>
      <c r="M135" s="16"/>
      <c r="N135" s="16"/>
      <c r="O135" s="16"/>
      <c r="P135" s="16"/>
      <c r="Q135" s="16"/>
      <c r="R135" s="109"/>
      <c r="S135" s="218" t="str">
        <f>Table3[[#This Row],[Column12]]</f>
        <v>Auto:</v>
      </c>
      <c r="T135" s="19"/>
      <c r="U135" s="122" t="str">
        <f>IF(Table3[[#This Row],[TagOrderMethod]]="Ratio:","plants per 1 tag",IF(Table3[[#This Row],[TagOrderMethod]]="tags included","",IF(Table3[[#This Row],[TagOrderMethod]]="Qty:","tags",IF(Table3[[#This Row],[TagOrderMethod]]="Auto:",IF(T135&lt;&gt;"","tags","")))))</f>
        <v/>
      </c>
      <c r="V135" s="123">
        <v>50</v>
      </c>
      <c r="W135" s="123" t="str">
        <f>IF(ISNUMBER(SEARCH("tag",Table3[[#This Row],[Notes]])), "Yes", "No")</f>
        <v>No</v>
      </c>
      <c r="X135" s="123" t="str">
        <f>IF(Table3[[#This Row],[Column11]]="yes","tags included","Auto:")</f>
        <v>Auto:</v>
      </c>
      <c r="Y13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3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Row],[TagOrderMethod]]="Auto:",IF(T135&gt;0,T135,IF(COUNTBLANK(K135:R135)=8,"",(IF(Table3[[#This Row],[Column11]]&lt;&gt;"no",Table3[[#This Row],[Size]]*(SUM(Table3[[#This Row],[Date 1]:[Date 8]])),"")))),""))),(Table3[[#This Row],[Bundle]])),"")</f>
        <v/>
      </c>
      <c r="AA135" s="74" t="str">
        <f t="shared" si="3"/>
        <v/>
      </c>
      <c r="AB135" s="60"/>
      <c r="AC135" s="31"/>
      <c r="AD135" s="32"/>
      <c r="AE135" s="33"/>
      <c r="AF135" s="33" t="s">
        <v>16</v>
      </c>
      <c r="AG135" s="33" t="s">
        <v>16</v>
      </c>
      <c r="AH135" s="33" t="s">
        <v>16</v>
      </c>
      <c r="AI135" s="33"/>
      <c r="AJ135" s="33" t="s">
        <v>16</v>
      </c>
      <c r="AK135" s="105" t="b">
        <f>IF(AND(Table3[[#This Row],[Column7]]=TRUE,COUNTBLANK(Table3[[#This Row],[Date 1]:[Date 8]])=8),TRUE,FALSE)</f>
        <v>0</v>
      </c>
      <c r="AL135" s="105" t="b">
        <f>COUNTIF(Table3[[#This Row],[26]:[512]],"yes")&gt;0</f>
        <v>0</v>
      </c>
      <c r="AM135" s="25" t="e">
        <f>IF(COUNTBLANK(K135:AB135)&lt;&gt;13,IF(Table3[[#This Row],[Comments]]="Please order in multiples of 20. Minimum order of 100.",IF(COUNTBLANK(Table3[[#This Row],[Date 1]:[Order]])=12,"",1),1),IF(OR(G135="yes",H135="yes",I135="yes",F135="yes",#REF!="yes",J135="yes"),1,""))</f>
        <v>#REF!</v>
      </c>
    </row>
    <row r="136" spans="1:39" ht="36" thickBot="1">
      <c r="A136" s="20" t="s">
        <v>784</v>
      </c>
      <c r="B136" s="135" t="s">
        <v>8197</v>
      </c>
      <c r="C136" s="133"/>
      <c r="D136" s="131" t="s">
        <v>7879</v>
      </c>
      <c r="E136" s="23"/>
      <c r="F136" s="22" t="s">
        <v>16</v>
      </c>
      <c r="G136" s="22" t="s">
        <v>16</v>
      </c>
      <c r="H136" s="22" t="s">
        <v>16</v>
      </c>
      <c r="I136" s="22"/>
      <c r="J136" s="22" t="s">
        <v>16</v>
      </c>
      <c r="K136" s="15"/>
      <c r="L136" s="16"/>
      <c r="M136" s="16"/>
      <c r="N136" s="16"/>
      <c r="O136" s="16"/>
      <c r="P136" s="16"/>
      <c r="Q136" s="16"/>
      <c r="R136" s="109"/>
      <c r="S136" s="218" t="str">
        <f>Table3[[#This Row],[Column12]]</f>
        <v>Auto:</v>
      </c>
      <c r="T136" s="19"/>
      <c r="U136" s="122" t="str">
        <f>IF(Table3[[#This Row],[TagOrderMethod]]="Ratio:","plants per 1 tag",IF(Table3[[#This Row],[TagOrderMethod]]="tags included","",IF(Table3[[#This Row],[TagOrderMethod]]="Qty:","tags",IF(Table3[[#This Row],[TagOrderMethod]]="Auto:",IF(T136&lt;&gt;"","tags","")))))</f>
        <v/>
      </c>
      <c r="V136" s="123">
        <v>50</v>
      </c>
      <c r="W136" s="123" t="str">
        <f>IF(ISNUMBER(SEARCH("tag",Table3[[#This Row],[Notes]])), "Yes", "No")</f>
        <v>No</v>
      </c>
      <c r="X136" s="123" t="str">
        <f>IF(Table3[[#This Row],[Column11]]="yes","tags included","Auto:")</f>
        <v>Auto:</v>
      </c>
      <c r="Y13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3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Row],[TagOrderMethod]]="Auto:",IF(T136&gt;0,T136,IF(COUNTBLANK(K136:R136)=8,"",(IF(Table3[[#This Row],[Column11]]&lt;&gt;"no",Table3[[#This Row],[Size]]*(SUM(Table3[[#This Row],[Date 1]:[Date 8]])),"")))),""))),(Table3[[#This Row],[Bundle]])),"")</f>
        <v/>
      </c>
      <c r="AA136" s="74" t="str">
        <f t="shared" si="3"/>
        <v/>
      </c>
      <c r="AB136" s="60"/>
      <c r="AC136" s="31"/>
      <c r="AD136" s="32"/>
      <c r="AE136" s="33"/>
      <c r="AF136" s="33" t="s">
        <v>16</v>
      </c>
      <c r="AG136" s="33" t="s">
        <v>16</v>
      </c>
      <c r="AH136" s="33" t="s">
        <v>16</v>
      </c>
      <c r="AI136" s="33"/>
      <c r="AJ136" s="33" t="s">
        <v>16</v>
      </c>
      <c r="AK136" s="105" t="b">
        <f>IF(AND(Table3[[#This Row],[Column7]]=TRUE,COUNTBLANK(Table3[[#This Row],[Date 1]:[Date 8]])=8),TRUE,FALSE)</f>
        <v>0</v>
      </c>
      <c r="AL136" s="105" t="b">
        <f>COUNTIF(Table3[[#This Row],[26]:[512]],"yes")&gt;0</f>
        <v>0</v>
      </c>
      <c r="AM136" s="25" t="e">
        <f>IF(COUNTBLANK(K136:AB136)&lt;&gt;13,IF(Table3[[#This Row],[Comments]]="Please order in multiples of 20. Minimum order of 100.",IF(COUNTBLANK(Table3[[#This Row],[Date 1]:[Order]])=12,"",1),1),IF(OR(G136="yes",H136="yes",I136="yes",F136="yes",#REF!="yes",J136="yes"),1,""))</f>
        <v>#REF!</v>
      </c>
    </row>
    <row r="137" spans="1:39" ht="36" thickBot="1">
      <c r="A137" s="20" t="s">
        <v>784</v>
      </c>
      <c r="B137" s="135" t="s">
        <v>8197</v>
      </c>
      <c r="C137" s="133"/>
      <c r="D137" s="131" t="s">
        <v>8068</v>
      </c>
      <c r="E137" s="23"/>
      <c r="F137" s="22" t="s">
        <v>16</v>
      </c>
      <c r="G137" s="22" t="s">
        <v>16</v>
      </c>
      <c r="H137" s="22" t="s">
        <v>16</v>
      </c>
      <c r="I137" s="22"/>
      <c r="J137" s="22" t="s">
        <v>16</v>
      </c>
      <c r="K137" s="15"/>
      <c r="L137" s="16"/>
      <c r="M137" s="16"/>
      <c r="N137" s="16"/>
      <c r="O137" s="16"/>
      <c r="P137" s="16"/>
      <c r="Q137" s="16"/>
      <c r="R137" s="109"/>
      <c r="S137" s="218" t="str">
        <f>Table3[[#This Row],[Column12]]</f>
        <v>Auto:</v>
      </c>
      <c r="T137" s="19"/>
      <c r="U137" s="122" t="str">
        <f>IF(Table3[[#This Row],[TagOrderMethod]]="Ratio:","plants per 1 tag",IF(Table3[[#This Row],[TagOrderMethod]]="tags included","",IF(Table3[[#This Row],[TagOrderMethod]]="Qty:","tags",IF(Table3[[#This Row],[TagOrderMethod]]="Auto:",IF(T137&lt;&gt;"","tags","")))))</f>
        <v/>
      </c>
      <c r="V137" s="123">
        <v>50</v>
      </c>
      <c r="W137" s="123" t="str">
        <f>IF(ISNUMBER(SEARCH("tag",Table3[[#This Row],[Notes]])), "Yes", "No")</f>
        <v>No</v>
      </c>
      <c r="X137" s="123" t="str">
        <f>IF(Table3[[#This Row],[Column11]]="yes","tags included","Auto:")</f>
        <v>Auto:</v>
      </c>
      <c r="Y13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3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Row],[TagOrderMethod]]="Auto:",IF(T137&gt;0,T137,IF(COUNTBLANK(K137:R137)=8,"",(IF(Table3[[#This Row],[Column11]]&lt;&gt;"no",Table3[[#This Row],[Size]]*(SUM(Table3[[#This Row],[Date 1]:[Date 8]])),"")))),""))),(Table3[[#This Row],[Bundle]])),"")</f>
        <v/>
      </c>
      <c r="AA137" s="74" t="str">
        <f t="shared" si="3"/>
        <v/>
      </c>
      <c r="AB137" s="60"/>
      <c r="AC137" s="31"/>
      <c r="AD137" s="32"/>
      <c r="AE137" s="33"/>
      <c r="AF137" s="33" t="s">
        <v>16</v>
      </c>
      <c r="AG137" s="33" t="s">
        <v>16</v>
      </c>
      <c r="AH137" s="33" t="s">
        <v>16</v>
      </c>
      <c r="AI137" s="33"/>
      <c r="AJ137" s="33" t="s">
        <v>16</v>
      </c>
      <c r="AK137" s="105" t="b">
        <f>IF(AND(Table3[[#This Row],[Column7]]=TRUE,COUNTBLANK(Table3[[#This Row],[Date 1]:[Date 8]])=8),TRUE,FALSE)</f>
        <v>0</v>
      </c>
      <c r="AL137" s="105" t="b">
        <f>COUNTIF(Table3[[#This Row],[26]:[512]],"yes")&gt;0</f>
        <v>0</v>
      </c>
      <c r="AM137" s="25" t="e">
        <f>IF(COUNTBLANK(K137:AB137)&lt;&gt;13,IF(Table3[[#This Row],[Comments]]="Please order in multiples of 20. Minimum order of 100.",IF(COUNTBLANK(Table3[[#This Row],[Date 1]:[Order]])=12,"",1),1),IF(OR(G137="yes",H137="yes",I137="yes",F137="yes",#REF!="yes",J137="yes"),1,""))</f>
        <v>#REF!</v>
      </c>
    </row>
    <row r="138" spans="1:39" ht="36" thickBot="1">
      <c r="A138" s="20" t="s">
        <v>784</v>
      </c>
      <c r="B138" s="135" t="s">
        <v>8197</v>
      </c>
      <c r="C138" s="133"/>
      <c r="D138" s="131" t="s">
        <v>7880</v>
      </c>
      <c r="E138" s="23"/>
      <c r="F138" s="22" t="s">
        <v>16</v>
      </c>
      <c r="G138" s="22" t="s">
        <v>16</v>
      </c>
      <c r="H138" s="22" t="s">
        <v>16</v>
      </c>
      <c r="I138" s="22"/>
      <c r="J138" s="22" t="s">
        <v>16</v>
      </c>
      <c r="K138" s="15"/>
      <c r="L138" s="16"/>
      <c r="M138" s="16"/>
      <c r="N138" s="16"/>
      <c r="O138" s="16"/>
      <c r="P138" s="16"/>
      <c r="Q138" s="16"/>
      <c r="R138" s="109"/>
      <c r="S138" s="218" t="str">
        <f>Table3[[#This Row],[Column12]]</f>
        <v>Auto:</v>
      </c>
      <c r="T138" s="19"/>
      <c r="U138" s="122" t="str">
        <f>IF(Table3[[#This Row],[TagOrderMethod]]="Ratio:","plants per 1 tag",IF(Table3[[#This Row],[TagOrderMethod]]="tags included","",IF(Table3[[#This Row],[TagOrderMethod]]="Qty:","tags",IF(Table3[[#This Row],[TagOrderMethod]]="Auto:",IF(T138&lt;&gt;"","tags","")))))</f>
        <v/>
      </c>
      <c r="V138" s="123">
        <v>50</v>
      </c>
      <c r="W138" s="123" t="str">
        <f>IF(ISNUMBER(SEARCH("tag",Table3[[#This Row],[Notes]])), "Yes", "No")</f>
        <v>No</v>
      </c>
      <c r="X138" s="123" t="str">
        <f>IF(Table3[[#This Row],[Column11]]="yes","tags included","Auto:")</f>
        <v>Auto:</v>
      </c>
      <c r="Y13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3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Row],[TagOrderMethod]]="Auto:",IF(T138&gt;0,T138,IF(COUNTBLANK(K138:R138)=8,"",(IF(Table3[[#This Row],[Column11]]&lt;&gt;"no",Table3[[#This Row],[Size]]*(SUM(Table3[[#This Row],[Date 1]:[Date 8]])),"")))),""))),(Table3[[#This Row],[Bundle]])),"")</f>
        <v/>
      </c>
      <c r="AA138" s="74" t="str">
        <f t="shared" si="3"/>
        <v/>
      </c>
      <c r="AB138" s="60"/>
      <c r="AC138" s="31"/>
      <c r="AD138" s="32"/>
      <c r="AE138" s="33"/>
      <c r="AF138" s="33" t="s">
        <v>16</v>
      </c>
      <c r="AG138" s="33" t="s">
        <v>16</v>
      </c>
      <c r="AH138" s="33" t="s">
        <v>16</v>
      </c>
      <c r="AI138" s="33"/>
      <c r="AJ138" s="33" t="s">
        <v>16</v>
      </c>
      <c r="AK138" s="105" t="b">
        <f>IF(AND(Table3[[#This Row],[Column7]]=TRUE,COUNTBLANK(Table3[[#This Row],[Date 1]:[Date 8]])=8),TRUE,FALSE)</f>
        <v>0</v>
      </c>
      <c r="AL138" s="105" t="b">
        <f>COUNTIF(Table3[[#This Row],[26]:[512]],"yes")&gt;0</f>
        <v>0</v>
      </c>
      <c r="AM138" s="25" t="e">
        <f>IF(COUNTBLANK(K138:AB138)&lt;&gt;13,IF(Table3[[#This Row],[Comments]]="Please order in multiples of 20. Minimum order of 100.",IF(COUNTBLANK(Table3[[#This Row],[Date 1]:[Order]])=12,"",1),1),IF(OR(G138="yes",H138="yes",I138="yes",F138="yes",#REF!="yes",J138="yes"),1,""))</f>
        <v>#REF!</v>
      </c>
    </row>
    <row r="139" spans="1:39" ht="36" thickBot="1">
      <c r="A139" s="20" t="s">
        <v>784</v>
      </c>
      <c r="B139" s="135" t="s">
        <v>8197</v>
      </c>
      <c r="C139" s="133"/>
      <c r="D139" s="131" t="s">
        <v>7881</v>
      </c>
      <c r="E139" s="23"/>
      <c r="F139" s="22" t="s">
        <v>16</v>
      </c>
      <c r="G139" s="22" t="s">
        <v>16</v>
      </c>
      <c r="H139" s="22" t="s">
        <v>16</v>
      </c>
      <c r="I139" s="22"/>
      <c r="J139" s="22" t="s">
        <v>16</v>
      </c>
      <c r="K139" s="15"/>
      <c r="L139" s="16"/>
      <c r="M139" s="16"/>
      <c r="N139" s="16"/>
      <c r="O139" s="16"/>
      <c r="P139" s="16"/>
      <c r="Q139" s="16"/>
      <c r="R139" s="109"/>
      <c r="S139" s="218" t="str">
        <f>Table3[[#This Row],[Column12]]</f>
        <v>Auto:</v>
      </c>
      <c r="T139" s="19"/>
      <c r="U139" s="122" t="str">
        <f>IF(Table3[[#This Row],[TagOrderMethod]]="Ratio:","plants per 1 tag",IF(Table3[[#This Row],[TagOrderMethod]]="tags included","",IF(Table3[[#This Row],[TagOrderMethod]]="Qty:","tags",IF(Table3[[#This Row],[TagOrderMethod]]="Auto:",IF(T139&lt;&gt;"","tags","")))))</f>
        <v/>
      </c>
      <c r="V139" s="123">
        <v>50</v>
      </c>
      <c r="W139" s="123" t="str">
        <f>IF(ISNUMBER(SEARCH("tag",Table3[[#This Row],[Notes]])), "Yes", "No")</f>
        <v>No</v>
      </c>
      <c r="X139" s="123" t="str">
        <f>IF(Table3[[#This Row],[Column11]]="yes","tags included","Auto:")</f>
        <v>Auto:</v>
      </c>
      <c r="Y13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3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Row],[TagOrderMethod]]="Auto:",IF(T139&gt;0,T139,IF(COUNTBLANK(K139:R139)=8,"",(IF(Table3[[#This Row],[Column11]]&lt;&gt;"no",Table3[[#This Row],[Size]]*(SUM(Table3[[#This Row],[Date 1]:[Date 8]])),"")))),""))),(Table3[[#This Row],[Bundle]])),"")</f>
        <v/>
      </c>
      <c r="AA139" s="74" t="str">
        <f t="shared" si="3"/>
        <v/>
      </c>
      <c r="AB139" s="60"/>
      <c r="AC139" s="31"/>
      <c r="AD139" s="32"/>
      <c r="AE139" s="33"/>
      <c r="AF139" s="33" t="s">
        <v>16</v>
      </c>
      <c r="AG139" s="33" t="s">
        <v>16</v>
      </c>
      <c r="AH139" s="33" t="s">
        <v>16</v>
      </c>
      <c r="AI139" s="33"/>
      <c r="AJ139" s="33" t="s">
        <v>16</v>
      </c>
      <c r="AK139" s="105" t="b">
        <f>IF(AND(Table3[[#This Row],[Column7]]=TRUE,COUNTBLANK(Table3[[#This Row],[Date 1]:[Date 8]])=8),TRUE,FALSE)</f>
        <v>0</v>
      </c>
      <c r="AL139" s="105" t="b">
        <f>COUNTIF(Table3[[#This Row],[26]:[512]],"yes")&gt;0</f>
        <v>0</v>
      </c>
      <c r="AM139" s="25" t="e">
        <f>IF(COUNTBLANK(K139:AB139)&lt;&gt;13,IF(Table3[[#This Row],[Comments]]="Please order in multiples of 20. Minimum order of 100.",IF(COUNTBLANK(Table3[[#This Row],[Date 1]:[Order]])=12,"",1),1),IF(OR(G139="yes",H139="yes",I139="yes",F139="yes",#REF!="yes",J139="yes"),1,""))</f>
        <v>#REF!</v>
      </c>
    </row>
    <row r="140" spans="1:39" ht="36" thickBot="1">
      <c r="A140" s="20" t="s">
        <v>784</v>
      </c>
      <c r="B140" s="135" t="s">
        <v>8198</v>
      </c>
      <c r="C140" s="133"/>
      <c r="D140" s="131" t="s">
        <v>7857</v>
      </c>
      <c r="E140" s="23"/>
      <c r="F140" s="22" t="s">
        <v>16</v>
      </c>
      <c r="G140" s="22" t="s">
        <v>16</v>
      </c>
      <c r="H140" s="22"/>
      <c r="I140" s="22"/>
      <c r="J140" s="22" t="s">
        <v>16</v>
      </c>
      <c r="K140" s="15"/>
      <c r="L140" s="16"/>
      <c r="M140" s="16"/>
      <c r="N140" s="16"/>
      <c r="O140" s="16"/>
      <c r="P140" s="16"/>
      <c r="Q140" s="16"/>
      <c r="R140" s="109"/>
      <c r="S140" s="218" t="str">
        <f>Table3[[#This Row],[Column12]]</f>
        <v>Auto:</v>
      </c>
      <c r="T140" s="19"/>
      <c r="U140" s="122" t="str">
        <f>IF(Table3[[#This Row],[TagOrderMethod]]="Ratio:","plants per 1 tag",IF(Table3[[#This Row],[TagOrderMethod]]="tags included","",IF(Table3[[#This Row],[TagOrderMethod]]="Qty:","tags",IF(Table3[[#This Row],[TagOrderMethod]]="Auto:",IF(T140&lt;&gt;"","tags","")))))</f>
        <v/>
      </c>
      <c r="V140" s="123">
        <v>50</v>
      </c>
      <c r="W140" s="123" t="str">
        <f>IF(ISNUMBER(SEARCH("tag",Table3[[#This Row],[Notes]])), "Yes", "No")</f>
        <v>No</v>
      </c>
      <c r="X140" s="123" t="str">
        <f>IF(Table3[[#This Row],[Column11]]="yes","tags included","Auto:")</f>
        <v>Auto:</v>
      </c>
      <c r="Y14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4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Row],[TagOrderMethod]]="Auto:",IF(T140&gt;0,T140,IF(COUNTBLANK(K140:R140)=8,"",(IF(Table3[[#This Row],[Column11]]&lt;&gt;"no",Table3[[#This Row],[Size]]*(SUM(Table3[[#This Row],[Date 1]:[Date 8]])),"")))),""))),(Table3[[#This Row],[Bundle]])),"")</f>
        <v/>
      </c>
      <c r="AA140" s="74" t="str">
        <f t="shared" si="3"/>
        <v/>
      </c>
      <c r="AB140" s="60"/>
      <c r="AC140" s="31"/>
      <c r="AD140" s="32"/>
      <c r="AE140" s="33"/>
      <c r="AF140" s="33" t="s">
        <v>16</v>
      </c>
      <c r="AG140" s="33" t="s">
        <v>16</v>
      </c>
      <c r="AH140" s="33"/>
      <c r="AI140" s="33"/>
      <c r="AJ140" s="33" t="s">
        <v>16</v>
      </c>
      <c r="AK140" s="105" t="b">
        <f>IF(AND(Table3[[#This Row],[Column7]]=TRUE,COUNTBLANK(Table3[[#This Row],[Date 1]:[Date 8]])=8),TRUE,FALSE)</f>
        <v>0</v>
      </c>
      <c r="AL140" s="105" t="b">
        <f>COUNTIF(Table3[[#This Row],[26]:[512]],"yes")&gt;0</f>
        <v>0</v>
      </c>
      <c r="AM140" s="25" t="e">
        <f>IF(COUNTBLANK(K140:AB140)&lt;&gt;13,IF(Table3[[#This Row],[Comments]]="Please order in multiples of 20. Minimum order of 100.",IF(COUNTBLANK(Table3[[#This Row],[Date 1]:[Order]])=12,"",1),1),IF(OR(G140="yes",H140="yes",I140="yes",F140="yes",#REF!="yes",J140="yes"),1,""))</f>
        <v>#REF!</v>
      </c>
    </row>
    <row r="141" spans="1:39" ht="36" thickBot="1">
      <c r="A141" s="20" t="s">
        <v>784</v>
      </c>
      <c r="B141" s="135" t="s">
        <v>8198</v>
      </c>
      <c r="C141" s="133"/>
      <c r="D141" s="131" t="s">
        <v>7858</v>
      </c>
      <c r="E141" s="260" t="s">
        <v>7731</v>
      </c>
      <c r="F141" s="22" t="s">
        <v>16</v>
      </c>
      <c r="G141" s="22" t="s">
        <v>16</v>
      </c>
      <c r="H141" s="22" t="s">
        <v>16</v>
      </c>
      <c r="I141" s="22" t="s">
        <v>16</v>
      </c>
      <c r="J141" s="22"/>
      <c r="K141" s="15"/>
      <c r="L141" s="16"/>
      <c r="M141" s="16"/>
      <c r="N141" s="16"/>
      <c r="O141" s="16"/>
      <c r="P141" s="16"/>
      <c r="Q141" s="16"/>
      <c r="R141" s="109"/>
      <c r="S141" s="218" t="str">
        <f>Table3[[#This Row],[Column12]]</f>
        <v>tags included</v>
      </c>
      <c r="T141" s="19"/>
      <c r="U141" s="122" t="str">
        <f>IF(Table3[[#This Row],[TagOrderMethod]]="Ratio:","plants per 1 tag",IF(Table3[[#This Row],[TagOrderMethod]]="tags included","",IF(Table3[[#This Row],[TagOrderMethod]]="Qty:","tags",IF(Table3[[#This Row],[TagOrderMethod]]="Auto:",IF(T141&lt;&gt;"","tags","")))))</f>
        <v/>
      </c>
      <c r="V141" s="123">
        <v>50</v>
      </c>
      <c r="W141" s="123" t="str">
        <f>IF(ISNUMBER(SEARCH("tag",Table3[[#This Row],[Notes]])), "Yes", "No")</f>
        <v>Yes</v>
      </c>
      <c r="X141" s="123" t="str">
        <f>IF(Table3[[#This Row],[Column11]]="yes","tags included","Auto:")</f>
        <v>tags included</v>
      </c>
      <c r="Y14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4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Row],[TagOrderMethod]]="Auto:",IF(T141&gt;0,T141,IF(COUNTBLANK(K141:R141)=8,"",(IF(Table3[[#This Row],[Column11]]&lt;&gt;"no",Table3[[#This Row],[Size]]*(SUM(Table3[[#This Row],[Date 1]:[Date 8]])),"")))),""))),(Table3[[#This Row],[Bundle]])),"")</f>
        <v/>
      </c>
      <c r="AA141" s="74" t="str">
        <f t="shared" si="3"/>
        <v/>
      </c>
      <c r="AB141" s="60"/>
      <c r="AC141" s="31"/>
      <c r="AD141" s="32"/>
      <c r="AE141" s="33"/>
      <c r="AF141" s="33" t="s">
        <v>16</v>
      </c>
      <c r="AG141" s="33" t="s">
        <v>16</v>
      </c>
      <c r="AH141" s="33" t="s">
        <v>16</v>
      </c>
      <c r="AI141" s="33" t="s">
        <v>16</v>
      </c>
      <c r="AJ141" s="33"/>
      <c r="AK141" s="105" t="b">
        <f>IF(AND(Table3[[#This Row],[Column7]]=TRUE,COUNTBLANK(Table3[[#This Row],[Date 1]:[Date 8]])=8),TRUE,FALSE)</f>
        <v>0</v>
      </c>
      <c r="AL141" s="105" t="b">
        <f>COUNTIF(Table3[[#This Row],[26]:[512]],"yes")&gt;0</f>
        <v>0</v>
      </c>
      <c r="AM141" s="25" t="e">
        <f>IF(COUNTBLANK(K141:AB141)&lt;&gt;13,IF(Table3[[#This Row],[Comments]]="Please order in multiples of 20. Minimum order of 100.",IF(COUNTBLANK(Table3[[#This Row],[Date 1]:[Order]])=12,"",1),1),IF(OR(G141="yes",H141="yes",I141="yes",F141="yes",#REF!="yes",J141="yes"),1,""))</f>
        <v>#REF!</v>
      </c>
    </row>
    <row r="142" spans="1:39" ht="36" thickBot="1">
      <c r="A142" s="20" t="s">
        <v>784</v>
      </c>
      <c r="B142" s="135" t="s">
        <v>8198</v>
      </c>
      <c r="C142" s="133"/>
      <c r="D142" s="131" t="s">
        <v>8069</v>
      </c>
      <c r="E142" s="260" t="s">
        <v>7731</v>
      </c>
      <c r="F142" s="22" t="s">
        <v>16</v>
      </c>
      <c r="G142" s="22" t="s">
        <v>16</v>
      </c>
      <c r="H142" s="22" t="s">
        <v>16</v>
      </c>
      <c r="I142" s="22" t="s">
        <v>16</v>
      </c>
      <c r="J142" s="22"/>
      <c r="K142" s="15"/>
      <c r="L142" s="16"/>
      <c r="M142" s="16"/>
      <c r="N142" s="16"/>
      <c r="O142" s="16"/>
      <c r="P142" s="16"/>
      <c r="Q142" s="16"/>
      <c r="R142" s="109"/>
      <c r="S142" s="218" t="str">
        <f>Table3[[#This Row],[Column12]]</f>
        <v>tags included</v>
      </c>
      <c r="T142" s="19"/>
      <c r="U142" s="122" t="str">
        <f>IF(Table3[[#This Row],[TagOrderMethod]]="Ratio:","plants per 1 tag",IF(Table3[[#This Row],[TagOrderMethod]]="tags included","",IF(Table3[[#This Row],[TagOrderMethod]]="Qty:","tags",IF(Table3[[#This Row],[TagOrderMethod]]="Auto:",IF(T142&lt;&gt;"","tags","")))))</f>
        <v/>
      </c>
      <c r="V142" s="123">
        <v>50</v>
      </c>
      <c r="W142" s="123" t="str">
        <f>IF(ISNUMBER(SEARCH("tag",Table3[[#This Row],[Notes]])), "Yes", "No")</f>
        <v>Yes</v>
      </c>
      <c r="X142" s="123" t="str">
        <f>IF(Table3[[#This Row],[Column11]]="yes","tags included","Auto:")</f>
        <v>tags included</v>
      </c>
      <c r="Y14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4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Row],[TagOrderMethod]]="Auto:",IF(T142&gt;0,T142,IF(COUNTBLANK(K142:R142)=8,"",(IF(Table3[[#This Row],[Column11]]&lt;&gt;"no",Table3[[#This Row],[Size]]*(SUM(Table3[[#This Row],[Date 1]:[Date 8]])),"")))),""))),(Table3[[#This Row],[Bundle]])),"")</f>
        <v/>
      </c>
      <c r="AA142" s="74" t="str">
        <f t="shared" si="3"/>
        <v/>
      </c>
      <c r="AB142" s="60"/>
      <c r="AC142" s="31"/>
      <c r="AD142" s="32"/>
      <c r="AE142" s="33"/>
      <c r="AF142" s="33" t="s">
        <v>16</v>
      </c>
      <c r="AG142" s="33" t="s">
        <v>16</v>
      </c>
      <c r="AH142" s="33" t="s">
        <v>16</v>
      </c>
      <c r="AI142" s="33" t="s">
        <v>16</v>
      </c>
      <c r="AJ142" s="33"/>
      <c r="AK142" s="105" t="b">
        <f>IF(AND(Table3[[#This Row],[Column7]]=TRUE,COUNTBLANK(Table3[[#This Row],[Date 1]:[Date 8]])=8),TRUE,FALSE)</f>
        <v>0</v>
      </c>
      <c r="AL142" s="105" t="b">
        <f>COUNTIF(Table3[[#This Row],[26]:[512]],"yes")&gt;0</f>
        <v>0</v>
      </c>
      <c r="AM142" s="25" t="e">
        <f>IF(COUNTBLANK(K142:AB142)&lt;&gt;13,IF(Table3[[#This Row],[Comments]]="Please order in multiples of 20. Minimum order of 100.",IF(COUNTBLANK(Table3[[#This Row],[Date 1]:[Order]])=12,"",1),1),IF(OR(G142="yes",H142="yes",I142="yes",F142="yes",#REF!="yes",J142="yes"),1,""))</f>
        <v>#REF!</v>
      </c>
    </row>
    <row r="143" spans="1:39" ht="36" thickBot="1">
      <c r="A143" s="20" t="s">
        <v>784</v>
      </c>
      <c r="B143" s="135" t="s">
        <v>8198</v>
      </c>
      <c r="C143" s="133"/>
      <c r="D143" s="131" t="s">
        <v>8070</v>
      </c>
      <c r="E143" s="23"/>
      <c r="F143" s="22" t="s">
        <v>16</v>
      </c>
      <c r="G143" s="22" t="s">
        <v>16</v>
      </c>
      <c r="H143" s="22"/>
      <c r="I143" s="22"/>
      <c r="J143" s="22" t="s">
        <v>16</v>
      </c>
      <c r="K143" s="15"/>
      <c r="L143" s="16"/>
      <c r="M143" s="16"/>
      <c r="N143" s="16"/>
      <c r="O143" s="16"/>
      <c r="P143" s="16"/>
      <c r="Q143" s="16"/>
      <c r="R143" s="109"/>
      <c r="S143" s="218" t="str">
        <f>Table3[[#This Row],[Column12]]</f>
        <v>Auto:</v>
      </c>
      <c r="T143" s="19"/>
      <c r="U143" s="122" t="str">
        <f>IF(Table3[[#This Row],[TagOrderMethod]]="Ratio:","plants per 1 tag",IF(Table3[[#This Row],[TagOrderMethod]]="tags included","",IF(Table3[[#This Row],[TagOrderMethod]]="Qty:","tags",IF(Table3[[#This Row],[TagOrderMethod]]="Auto:",IF(T143&lt;&gt;"","tags","")))))</f>
        <v/>
      </c>
      <c r="V143" s="123">
        <v>50</v>
      </c>
      <c r="W143" s="123" t="str">
        <f>IF(ISNUMBER(SEARCH("tag",Table3[[#This Row],[Notes]])), "Yes", "No")</f>
        <v>No</v>
      </c>
      <c r="X143" s="123" t="str">
        <f>IF(Table3[[#This Row],[Column11]]="yes","tags included","Auto:")</f>
        <v>Auto:</v>
      </c>
      <c r="Y14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4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Row],[TagOrderMethod]]="Auto:",IF(T143&gt;0,T143,IF(COUNTBLANK(K143:R143)=8,"",(IF(Table3[[#This Row],[Column11]]&lt;&gt;"no",Table3[[#This Row],[Size]]*(SUM(Table3[[#This Row],[Date 1]:[Date 8]])),"")))),""))),(Table3[[#This Row],[Bundle]])),"")</f>
        <v/>
      </c>
      <c r="AA143" s="74" t="str">
        <f t="shared" si="3"/>
        <v/>
      </c>
      <c r="AB143" s="60"/>
      <c r="AC143" s="31"/>
      <c r="AD143" s="32"/>
      <c r="AE143" s="33"/>
      <c r="AF143" s="33" t="s">
        <v>16</v>
      </c>
      <c r="AG143" s="33" t="s">
        <v>16</v>
      </c>
      <c r="AH143" s="33"/>
      <c r="AI143" s="33"/>
      <c r="AJ143" s="33" t="s">
        <v>16</v>
      </c>
      <c r="AK143" s="105" t="b">
        <f>IF(AND(Table3[[#This Row],[Column7]]=TRUE,COUNTBLANK(Table3[[#This Row],[Date 1]:[Date 8]])=8),TRUE,FALSE)</f>
        <v>0</v>
      </c>
      <c r="AL143" s="105" t="b">
        <f>COUNTIF(Table3[[#This Row],[26]:[512]],"yes")&gt;0</f>
        <v>0</v>
      </c>
      <c r="AM143" s="25" t="e">
        <f>IF(COUNTBLANK(K143:AB143)&lt;&gt;13,IF(Table3[[#This Row],[Comments]]="Please order in multiples of 20. Minimum order of 100.",IF(COUNTBLANK(Table3[[#This Row],[Date 1]:[Order]])=12,"",1),1),IF(OR(G143="yes",H143="yes",I143="yes",F143="yes",#REF!="yes",J143="yes"),1,""))</f>
        <v>#REF!</v>
      </c>
    </row>
    <row r="144" spans="1:39" ht="36" thickBot="1">
      <c r="A144" s="20" t="s">
        <v>784</v>
      </c>
      <c r="B144" s="135" t="s">
        <v>8198</v>
      </c>
      <c r="C144" s="133"/>
      <c r="D144" s="131" t="s">
        <v>8165</v>
      </c>
      <c r="E144" s="23"/>
      <c r="F144" s="22" t="s">
        <v>16</v>
      </c>
      <c r="G144" s="22" t="s">
        <v>16</v>
      </c>
      <c r="H144" s="22"/>
      <c r="I144" s="22"/>
      <c r="J144" s="22" t="s">
        <v>16</v>
      </c>
      <c r="K144" s="15"/>
      <c r="L144" s="16"/>
      <c r="M144" s="16"/>
      <c r="N144" s="16"/>
      <c r="O144" s="16"/>
      <c r="P144" s="16"/>
      <c r="Q144" s="16"/>
      <c r="R144" s="109"/>
      <c r="S144" s="218" t="str">
        <f>Table3[[#This Row],[Column12]]</f>
        <v>Auto:</v>
      </c>
      <c r="T144" s="19"/>
      <c r="U144" s="122" t="str">
        <f>IF(Table3[[#This Row],[TagOrderMethod]]="Ratio:","plants per 1 tag",IF(Table3[[#This Row],[TagOrderMethod]]="tags included","",IF(Table3[[#This Row],[TagOrderMethod]]="Qty:","tags",IF(Table3[[#This Row],[TagOrderMethod]]="Auto:",IF(T144&lt;&gt;"","tags","")))))</f>
        <v/>
      </c>
      <c r="V144" s="123">
        <v>50</v>
      </c>
      <c r="W144" s="123" t="str">
        <f>IF(ISNUMBER(SEARCH("tag",Table3[[#This Row],[Notes]])), "Yes", "No")</f>
        <v>No</v>
      </c>
      <c r="X144" s="123" t="str">
        <f>IF(Table3[[#This Row],[Column11]]="yes","tags included","Auto:")</f>
        <v>Auto:</v>
      </c>
      <c r="Y14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4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Row],[TagOrderMethod]]="Auto:",IF(T144&gt;0,T144,IF(COUNTBLANK(K144:R144)=8,"",(IF(Table3[[#This Row],[Column11]]&lt;&gt;"no",Table3[[#This Row],[Size]]*(SUM(Table3[[#This Row],[Date 1]:[Date 8]])),"")))),""))),(Table3[[#This Row],[Bundle]])),"")</f>
        <v/>
      </c>
      <c r="AA144" s="74" t="str">
        <f t="shared" si="3"/>
        <v/>
      </c>
      <c r="AB144" s="60"/>
      <c r="AC144" s="31"/>
      <c r="AD144" s="32"/>
      <c r="AE144" s="33"/>
      <c r="AF144" s="33" t="s">
        <v>16</v>
      </c>
      <c r="AG144" s="33" t="s">
        <v>16</v>
      </c>
      <c r="AH144" s="33"/>
      <c r="AI144" s="33"/>
      <c r="AJ144" s="33" t="s">
        <v>16</v>
      </c>
      <c r="AK144" s="105" t="b">
        <f>IF(AND(Table3[[#This Row],[Column7]]=TRUE,COUNTBLANK(Table3[[#This Row],[Date 1]:[Date 8]])=8),TRUE,FALSE)</f>
        <v>0</v>
      </c>
      <c r="AL144" s="105" t="b">
        <f>COUNTIF(Table3[[#This Row],[26]:[512]],"yes")&gt;0</f>
        <v>0</v>
      </c>
      <c r="AM144" s="25" t="e">
        <f>IF(COUNTBLANK(K144:AB144)&lt;&gt;13,IF(Table3[[#This Row],[Comments]]="Please order in multiples of 20. Minimum order of 100.",IF(COUNTBLANK(Table3[[#This Row],[Date 1]:[Order]])=12,"",1),1),IF(OR(G144="yes",H144="yes",I144="yes",F144="yes",#REF!="yes",J144="yes"),1,""))</f>
        <v>#REF!</v>
      </c>
    </row>
    <row r="145" spans="1:39" ht="36" thickBot="1">
      <c r="A145" s="20" t="s">
        <v>784</v>
      </c>
      <c r="B145" s="135" t="s">
        <v>8198</v>
      </c>
      <c r="C145" s="133"/>
      <c r="D145" s="131" t="s">
        <v>8071</v>
      </c>
      <c r="E145" s="23"/>
      <c r="F145" s="22" t="s">
        <v>16</v>
      </c>
      <c r="G145" s="22" t="s">
        <v>16</v>
      </c>
      <c r="H145" s="22"/>
      <c r="I145" s="22"/>
      <c r="J145" s="22" t="s">
        <v>16</v>
      </c>
      <c r="K145" s="15"/>
      <c r="L145" s="16"/>
      <c r="M145" s="16"/>
      <c r="N145" s="16"/>
      <c r="O145" s="16"/>
      <c r="P145" s="16"/>
      <c r="Q145" s="16"/>
      <c r="R145" s="109"/>
      <c r="S145" s="218" t="str">
        <f>Table3[[#This Row],[Column12]]</f>
        <v>Auto:</v>
      </c>
      <c r="T145" s="19"/>
      <c r="U145" s="122" t="str">
        <f>IF(Table3[[#This Row],[TagOrderMethod]]="Ratio:","plants per 1 tag",IF(Table3[[#This Row],[TagOrderMethod]]="tags included","",IF(Table3[[#This Row],[TagOrderMethod]]="Qty:","tags",IF(Table3[[#This Row],[TagOrderMethod]]="Auto:",IF(T145&lt;&gt;"","tags","")))))</f>
        <v/>
      </c>
      <c r="V145" s="123">
        <v>50</v>
      </c>
      <c r="W145" s="123" t="str">
        <f>IF(ISNUMBER(SEARCH("tag",Table3[[#This Row],[Notes]])), "Yes", "No")</f>
        <v>No</v>
      </c>
      <c r="X145" s="123" t="str">
        <f>IF(Table3[[#This Row],[Column11]]="yes","tags included","Auto:")</f>
        <v>Auto:</v>
      </c>
      <c r="Y14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4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Row],[TagOrderMethod]]="Auto:",IF(T145&gt;0,T145,IF(COUNTBLANK(K145:R145)=8,"",(IF(Table3[[#This Row],[Column11]]&lt;&gt;"no",Table3[[#This Row],[Size]]*(SUM(Table3[[#This Row],[Date 1]:[Date 8]])),"")))),""))),(Table3[[#This Row],[Bundle]])),"")</f>
        <v/>
      </c>
      <c r="AA145" s="74" t="str">
        <f t="shared" si="3"/>
        <v/>
      </c>
      <c r="AB145" s="60"/>
      <c r="AC145" s="31"/>
      <c r="AD145" s="32"/>
      <c r="AE145" s="33"/>
      <c r="AF145" s="33" t="s">
        <v>16</v>
      </c>
      <c r="AG145" s="33" t="s">
        <v>16</v>
      </c>
      <c r="AH145" s="33"/>
      <c r="AI145" s="33"/>
      <c r="AJ145" s="33" t="s">
        <v>16</v>
      </c>
      <c r="AK145" s="105" t="b">
        <f>IF(AND(Table3[[#This Row],[Column7]]=TRUE,COUNTBLANK(Table3[[#This Row],[Date 1]:[Date 8]])=8),TRUE,FALSE)</f>
        <v>0</v>
      </c>
      <c r="AL145" s="105" t="b">
        <f>COUNTIF(Table3[[#This Row],[26]:[512]],"yes")&gt;0</f>
        <v>0</v>
      </c>
      <c r="AM145" s="25" t="e">
        <f>IF(COUNTBLANK(K145:AB145)&lt;&gt;13,IF(Table3[[#This Row],[Comments]]="Please order in multiples of 20. Minimum order of 100.",IF(COUNTBLANK(Table3[[#This Row],[Date 1]:[Order]])=12,"",1),1),IF(OR(G145="yes",H145="yes",I145="yes",F145="yes",#REF!="yes",J145="yes"),1,""))</f>
        <v>#REF!</v>
      </c>
    </row>
    <row r="146" spans="1:39" ht="36" thickBot="1">
      <c r="A146" s="20" t="s">
        <v>784</v>
      </c>
      <c r="B146" s="135" t="s">
        <v>8198</v>
      </c>
      <c r="C146" s="133"/>
      <c r="D146" s="131" t="s">
        <v>8072</v>
      </c>
      <c r="E146" s="23"/>
      <c r="F146" s="22" t="s">
        <v>16</v>
      </c>
      <c r="G146" s="22" t="s">
        <v>16</v>
      </c>
      <c r="H146" s="22"/>
      <c r="I146" s="22"/>
      <c r="J146" s="22" t="s">
        <v>16</v>
      </c>
      <c r="K146" s="15"/>
      <c r="L146" s="16"/>
      <c r="M146" s="16"/>
      <c r="N146" s="16"/>
      <c r="O146" s="16"/>
      <c r="P146" s="16"/>
      <c r="Q146" s="16"/>
      <c r="R146" s="109"/>
      <c r="S146" s="218" t="str">
        <f>Table3[[#This Row],[Column12]]</f>
        <v>Auto:</v>
      </c>
      <c r="T146" s="19"/>
      <c r="U146" s="122" t="str">
        <f>IF(Table3[[#This Row],[TagOrderMethod]]="Ratio:","plants per 1 tag",IF(Table3[[#This Row],[TagOrderMethod]]="tags included","",IF(Table3[[#This Row],[TagOrderMethod]]="Qty:","tags",IF(Table3[[#This Row],[TagOrderMethod]]="Auto:",IF(T146&lt;&gt;"","tags","")))))</f>
        <v/>
      </c>
      <c r="V146" s="123">
        <v>50</v>
      </c>
      <c r="W146" s="123" t="str">
        <f>IF(ISNUMBER(SEARCH("tag",Table3[[#This Row],[Notes]])), "Yes", "No")</f>
        <v>No</v>
      </c>
      <c r="X146" s="123" t="str">
        <f>IF(Table3[[#This Row],[Column11]]="yes","tags included","Auto:")</f>
        <v>Auto:</v>
      </c>
      <c r="Y14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4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Row],[TagOrderMethod]]="Auto:",IF(T146&gt;0,T146,IF(COUNTBLANK(K146:R146)=8,"",(IF(Table3[[#This Row],[Column11]]&lt;&gt;"no",Table3[[#This Row],[Size]]*(SUM(Table3[[#This Row],[Date 1]:[Date 8]])),"")))),""))),(Table3[[#This Row],[Bundle]])),"")</f>
        <v/>
      </c>
      <c r="AA146" s="74" t="str">
        <f t="shared" si="3"/>
        <v/>
      </c>
      <c r="AB146" s="60"/>
      <c r="AC146" s="31"/>
      <c r="AD146" s="32"/>
      <c r="AE146" s="33"/>
      <c r="AF146" s="33" t="s">
        <v>16</v>
      </c>
      <c r="AG146" s="33" t="s">
        <v>16</v>
      </c>
      <c r="AH146" s="33"/>
      <c r="AI146" s="33"/>
      <c r="AJ146" s="33" t="s">
        <v>16</v>
      </c>
      <c r="AK146" s="105" t="b">
        <f>IF(AND(Table3[[#This Row],[Column7]]=TRUE,COUNTBLANK(Table3[[#This Row],[Date 1]:[Date 8]])=8),TRUE,FALSE)</f>
        <v>0</v>
      </c>
      <c r="AL146" s="105" t="b">
        <f>COUNTIF(Table3[[#This Row],[26]:[512]],"yes")&gt;0</f>
        <v>0</v>
      </c>
      <c r="AM146" s="25" t="e">
        <f>IF(COUNTBLANK(K146:AB146)&lt;&gt;13,IF(Table3[[#This Row],[Comments]]="Please order in multiples of 20. Minimum order of 100.",IF(COUNTBLANK(Table3[[#This Row],[Date 1]:[Order]])=12,"",1),1),IF(OR(G146="yes",H146="yes",I146="yes",F146="yes",#REF!="yes",J146="yes"),1,""))</f>
        <v>#REF!</v>
      </c>
    </row>
    <row r="147" spans="1:39" ht="36" thickBot="1">
      <c r="A147" s="20" t="s">
        <v>784</v>
      </c>
      <c r="B147" s="135" t="s">
        <v>8198</v>
      </c>
      <c r="C147" s="133"/>
      <c r="D147" s="131" t="s">
        <v>7865</v>
      </c>
      <c r="E147" s="260" t="s">
        <v>7731</v>
      </c>
      <c r="F147" s="22" t="s">
        <v>16</v>
      </c>
      <c r="G147" s="22" t="s">
        <v>16</v>
      </c>
      <c r="H147" s="22" t="s">
        <v>16</v>
      </c>
      <c r="I147" s="22"/>
      <c r="J147" s="22" t="s">
        <v>16</v>
      </c>
      <c r="K147" s="15"/>
      <c r="L147" s="16"/>
      <c r="M147" s="16"/>
      <c r="N147" s="16"/>
      <c r="O147" s="16"/>
      <c r="P147" s="16"/>
      <c r="Q147" s="16"/>
      <c r="R147" s="109"/>
      <c r="S147" s="218" t="str">
        <f>Table3[[#This Row],[Column12]]</f>
        <v>tags included</v>
      </c>
      <c r="T147" s="19"/>
      <c r="U147" s="122" t="str">
        <f>IF(Table3[[#This Row],[TagOrderMethod]]="Ratio:","plants per 1 tag",IF(Table3[[#This Row],[TagOrderMethod]]="tags included","",IF(Table3[[#This Row],[TagOrderMethod]]="Qty:","tags",IF(Table3[[#This Row],[TagOrderMethod]]="Auto:",IF(T147&lt;&gt;"","tags","")))))</f>
        <v/>
      </c>
      <c r="V147" s="123">
        <v>50</v>
      </c>
      <c r="W147" s="123" t="str">
        <f>IF(ISNUMBER(SEARCH("tag",Table3[[#This Row],[Notes]])), "Yes", "No")</f>
        <v>Yes</v>
      </c>
      <c r="X147" s="123" t="str">
        <f>IF(Table3[[#This Row],[Column11]]="yes","tags included","Auto:")</f>
        <v>tags included</v>
      </c>
      <c r="Y14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4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Row],[TagOrderMethod]]="Auto:",IF(T147&gt;0,T147,IF(COUNTBLANK(K147:R147)=8,"",(IF(Table3[[#This Row],[Column11]]&lt;&gt;"no",Table3[[#This Row],[Size]]*(SUM(Table3[[#This Row],[Date 1]:[Date 8]])),"")))),""))),(Table3[[#This Row],[Bundle]])),"")</f>
        <v/>
      </c>
      <c r="AA147" s="74" t="str">
        <f t="shared" si="3"/>
        <v/>
      </c>
      <c r="AB147" s="60"/>
      <c r="AC147" s="31"/>
      <c r="AD147" s="32"/>
      <c r="AE147" s="33"/>
      <c r="AF147" s="33" t="s">
        <v>16</v>
      </c>
      <c r="AG147" s="33" t="s">
        <v>16</v>
      </c>
      <c r="AH147" s="33" t="s">
        <v>16</v>
      </c>
      <c r="AI147" s="33"/>
      <c r="AJ147" s="33" t="s">
        <v>16</v>
      </c>
      <c r="AK147" s="105" t="b">
        <f>IF(AND(Table3[[#This Row],[Column7]]=TRUE,COUNTBLANK(Table3[[#This Row],[Date 1]:[Date 8]])=8),TRUE,FALSE)</f>
        <v>0</v>
      </c>
      <c r="AL147" s="105" t="b">
        <f>COUNTIF(Table3[[#This Row],[26]:[512]],"yes")&gt;0</f>
        <v>0</v>
      </c>
      <c r="AM147" s="25" t="e">
        <f>IF(COUNTBLANK(K147:AB147)&lt;&gt;13,IF(Table3[[#This Row],[Comments]]="Please order in multiples of 20. Minimum order of 100.",IF(COUNTBLANK(Table3[[#This Row],[Date 1]:[Order]])=12,"",1),1),IF(OR(G147="yes",H147="yes",I147="yes",F147="yes",#REF!="yes",J147="yes"),1,""))</f>
        <v>#REF!</v>
      </c>
    </row>
    <row r="148" spans="1:39" ht="39" thickBot="1">
      <c r="A148" s="20" t="s">
        <v>784</v>
      </c>
      <c r="B148" s="135" t="s">
        <v>8198</v>
      </c>
      <c r="C148" s="133"/>
      <c r="D148" s="131" t="s">
        <v>8166</v>
      </c>
      <c r="E148" s="260" t="s">
        <v>7731</v>
      </c>
      <c r="F148" s="22" t="s">
        <v>16</v>
      </c>
      <c r="G148" s="22" t="s">
        <v>16</v>
      </c>
      <c r="H148" s="22" t="s">
        <v>16</v>
      </c>
      <c r="I148" s="22"/>
      <c r="J148" s="22" t="s">
        <v>16</v>
      </c>
      <c r="K148" s="15"/>
      <c r="L148" s="16"/>
      <c r="M148" s="16"/>
      <c r="N148" s="16"/>
      <c r="O148" s="16"/>
      <c r="P148" s="16"/>
      <c r="Q148" s="16"/>
      <c r="R148" s="109"/>
      <c r="S148" s="218" t="str">
        <f>Table3[[#This Row],[Column12]]</f>
        <v>tags included</v>
      </c>
      <c r="T148" s="19"/>
      <c r="U148" s="122" t="str">
        <f>IF(Table3[[#This Row],[TagOrderMethod]]="Ratio:","plants per 1 tag",IF(Table3[[#This Row],[TagOrderMethod]]="tags included","",IF(Table3[[#This Row],[TagOrderMethod]]="Qty:","tags",IF(Table3[[#This Row],[TagOrderMethod]]="Auto:",IF(T148&lt;&gt;"","tags","")))))</f>
        <v/>
      </c>
      <c r="V148" s="123">
        <v>50</v>
      </c>
      <c r="W148" s="123" t="str">
        <f>IF(ISNUMBER(SEARCH("tag",Table3[[#This Row],[Notes]])), "Yes", "No")</f>
        <v>Yes</v>
      </c>
      <c r="X148" s="123" t="str">
        <f>IF(Table3[[#This Row],[Column11]]="yes","tags included","Auto:")</f>
        <v>tags included</v>
      </c>
      <c r="Y14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4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Row],[TagOrderMethod]]="Auto:",IF(T148&gt;0,T148,IF(COUNTBLANK(K148:R148)=8,"",(IF(Table3[[#This Row],[Column11]]&lt;&gt;"no",Table3[[#This Row],[Size]]*(SUM(Table3[[#This Row],[Date 1]:[Date 8]])),"")))),""))),(Table3[[#This Row],[Bundle]])),"")</f>
        <v/>
      </c>
      <c r="AA148" s="74" t="str">
        <f t="shared" si="3"/>
        <v/>
      </c>
      <c r="AB148" s="60"/>
      <c r="AC148" s="31"/>
      <c r="AD148" s="32"/>
      <c r="AE148" s="33"/>
      <c r="AF148" s="33" t="s">
        <v>16</v>
      </c>
      <c r="AG148" s="33" t="s">
        <v>16</v>
      </c>
      <c r="AH148" s="33" t="s">
        <v>16</v>
      </c>
      <c r="AI148" s="33"/>
      <c r="AJ148" s="33" t="s">
        <v>16</v>
      </c>
      <c r="AK148" s="105" t="b">
        <f>IF(AND(Table3[[#This Row],[Column7]]=TRUE,COUNTBLANK(Table3[[#This Row],[Date 1]:[Date 8]])=8),TRUE,FALSE)</f>
        <v>0</v>
      </c>
      <c r="AL148" s="105" t="b">
        <f>COUNTIF(Table3[[#This Row],[26]:[512]],"yes")&gt;0</f>
        <v>0</v>
      </c>
      <c r="AM148" s="25" t="e">
        <f>IF(COUNTBLANK(K148:AB148)&lt;&gt;13,IF(Table3[[#This Row],[Comments]]="Please order in multiples of 20. Minimum order of 100.",IF(COUNTBLANK(Table3[[#This Row],[Date 1]:[Order]])=12,"",1),1),IF(OR(G148="yes",H148="yes",I148="yes",F148="yes",#REF!="yes",J148="yes"),1,""))</f>
        <v>#REF!</v>
      </c>
    </row>
    <row r="149" spans="1:39" ht="36" thickBot="1">
      <c r="A149" s="20" t="s">
        <v>784</v>
      </c>
      <c r="B149" s="135" t="s">
        <v>8198</v>
      </c>
      <c r="C149" s="133"/>
      <c r="D149" s="131" t="s">
        <v>7866</v>
      </c>
      <c r="E149" s="260" t="s">
        <v>7731</v>
      </c>
      <c r="F149" s="22" t="s">
        <v>16</v>
      </c>
      <c r="G149" s="22" t="s">
        <v>16</v>
      </c>
      <c r="H149" s="22" t="s">
        <v>16</v>
      </c>
      <c r="I149" s="22"/>
      <c r="J149" s="22" t="s">
        <v>16</v>
      </c>
      <c r="K149" s="15"/>
      <c r="L149" s="16"/>
      <c r="M149" s="16"/>
      <c r="N149" s="16"/>
      <c r="O149" s="16"/>
      <c r="P149" s="16"/>
      <c r="Q149" s="16"/>
      <c r="R149" s="109"/>
      <c r="S149" s="218" t="str">
        <f>Table3[[#This Row],[Column12]]</f>
        <v>tags included</v>
      </c>
      <c r="T149" s="19"/>
      <c r="U149" s="122" t="str">
        <f>IF(Table3[[#This Row],[TagOrderMethod]]="Ratio:","plants per 1 tag",IF(Table3[[#This Row],[TagOrderMethod]]="tags included","",IF(Table3[[#This Row],[TagOrderMethod]]="Qty:","tags",IF(Table3[[#This Row],[TagOrderMethod]]="Auto:",IF(T149&lt;&gt;"","tags","")))))</f>
        <v/>
      </c>
      <c r="V149" s="123">
        <v>50</v>
      </c>
      <c r="W149" s="123" t="str">
        <f>IF(ISNUMBER(SEARCH("tag",Table3[[#This Row],[Notes]])), "Yes", "No")</f>
        <v>Yes</v>
      </c>
      <c r="X149" s="123" t="str">
        <f>IF(Table3[[#This Row],[Column11]]="yes","tags included","Auto:")</f>
        <v>tags included</v>
      </c>
      <c r="Y14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4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Row],[TagOrderMethod]]="Auto:",IF(T149&gt;0,T149,IF(COUNTBLANK(K149:R149)=8,"",(IF(Table3[[#This Row],[Column11]]&lt;&gt;"no",Table3[[#This Row],[Size]]*(SUM(Table3[[#This Row],[Date 1]:[Date 8]])),"")))),""))),(Table3[[#This Row],[Bundle]])),"")</f>
        <v/>
      </c>
      <c r="AA149" s="74" t="str">
        <f t="shared" si="3"/>
        <v/>
      </c>
      <c r="AB149" s="60"/>
      <c r="AC149" s="31"/>
      <c r="AD149" s="32"/>
      <c r="AE149" s="33"/>
      <c r="AF149" s="33" t="s">
        <v>16</v>
      </c>
      <c r="AG149" s="33" t="s">
        <v>16</v>
      </c>
      <c r="AH149" s="33" t="s">
        <v>16</v>
      </c>
      <c r="AI149" s="33"/>
      <c r="AJ149" s="33" t="s">
        <v>16</v>
      </c>
      <c r="AK149" s="105" t="b">
        <f>IF(AND(Table3[[#This Row],[Column7]]=TRUE,COUNTBLANK(Table3[[#This Row],[Date 1]:[Date 8]])=8),TRUE,FALSE)</f>
        <v>0</v>
      </c>
      <c r="AL149" s="105" t="b">
        <f>COUNTIF(Table3[[#This Row],[26]:[512]],"yes")&gt;0</f>
        <v>0</v>
      </c>
      <c r="AM149" s="25" t="e">
        <f>IF(COUNTBLANK(K149:AB149)&lt;&gt;13,IF(Table3[[#This Row],[Comments]]="Please order in multiples of 20. Minimum order of 100.",IF(COUNTBLANK(Table3[[#This Row],[Date 1]:[Order]])=12,"",1),1),IF(OR(G149="yes",H149="yes",I149="yes",F149="yes",#REF!="yes",J149="yes"),1,""))</f>
        <v>#REF!</v>
      </c>
    </row>
    <row r="150" spans="1:39" ht="36" thickBot="1">
      <c r="A150" s="20" t="s">
        <v>784</v>
      </c>
      <c r="B150" s="135" t="s">
        <v>8198</v>
      </c>
      <c r="C150" s="133"/>
      <c r="D150" s="131" t="s">
        <v>7867</v>
      </c>
      <c r="E150" s="260" t="s">
        <v>7731</v>
      </c>
      <c r="F150" s="22" t="s">
        <v>16</v>
      </c>
      <c r="G150" s="22" t="s">
        <v>16</v>
      </c>
      <c r="H150" s="22" t="s">
        <v>16</v>
      </c>
      <c r="I150" s="22"/>
      <c r="J150" s="22" t="s">
        <v>16</v>
      </c>
      <c r="K150" s="15"/>
      <c r="L150" s="16"/>
      <c r="M150" s="16"/>
      <c r="N150" s="16"/>
      <c r="O150" s="16"/>
      <c r="P150" s="16"/>
      <c r="Q150" s="16"/>
      <c r="R150" s="109"/>
      <c r="S150" s="218" t="str">
        <f>Table3[[#This Row],[Column12]]</f>
        <v>tags included</v>
      </c>
      <c r="T150" s="19"/>
      <c r="U150" s="122" t="str">
        <f>IF(Table3[[#This Row],[TagOrderMethod]]="Ratio:","plants per 1 tag",IF(Table3[[#This Row],[TagOrderMethod]]="tags included","",IF(Table3[[#This Row],[TagOrderMethod]]="Qty:","tags",IF(Table3[[#This Row],[TagOrderMethod]]="Auto:",IF(T150&lt;&gt;"","tags","")))))</f>
        <v/>
      </c>
      <c r="V150" s="123">
        <v>50</v>
      </c>
      <c r="W150" s="123" t="str">
        <f>IF(ISNUMBER(SEARCH("tag",Table3[[#This Row],[Notes]])), "Yes", "No")</f>
        <v>Yes</v>
      </c>
      <c r="X150" s="123" t="str">
        <f>IF(Table3[[#This Row],[Column11]]="yes","tags included","Auto:")</f>
        <v>tags included</v>
      </c>
      <c r="Y15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5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Row],[TagOrderMethod]]="Auto:",IF(T150&gt;0,T150,IF(COUNTBLANK(K150:R150)=8,"",(IF(Table3[[#This Row],[Column11]]&lt;&gt;"no",Table3[[#This Row],[Size]]*(SUM(Table3[[#This Row],[Date 1]:[Date 8]])),"")))),""))),(Table3[[#This Row],[Bundle]])),"")</f>
        <v/>
      </c>
      <c r="AA150" s="74" t="str">
        <f t="shared" si="3"/>
        <v/>
      </c>
      <c r="AB150" s="60"/>
      <c r="AC150" s="31"/>
      <c r="AD150" s="32"/>
      <c r="AE150" s="33"/>
      <c r="AF150" s="33" t="s">
        <v>16</v>
      </c>
      <c r="AG150" s="33" t="s">
        <v>16</v>
      </c>
      <c r="AH150" s="33" t="s">
        <v>16</v>
      </c>
      <c r="AI150" s="33"/>
      <c r="AJ150" s="33" t="s">
        <v>16</v>
      </c>
      <c r="AK150" s="105" t="b">
        <f>IF(AND(Table3[[#This Row],[Column7]]=TRUE,COUNTBLANK(Table3[[#This Row],[Date 1]:[Date 8]])=8),TRUE,FALSE)</f>
        <v>0</v>
      </c>
      <c r="AL150" s="105" t="b">
        <f>COUNTIF(Table3[[#This Row],[26]:[512]],"yes")&gt;0</f>
        <v>0</v>
      </c>
      <c r="AM150" s="25" t="e">
        <f>IF(COUNTBLANK(K150:AB150)&lt;&gt;13,IF(Table3[[#This Row],[Comments]]="Please order in multiples of 20. Minimum order of 100.",IF(COUNTBLANK(Table3[[#This Row],[Date 1]:[Order]])=12,"",1),1),IF(OR(G150="yes",H150="yes",I150="yes",F150="yes",#REF!="yes",J150="yes"),1,""))</f>
        <v>#REF!</v>
      </c>
    </row>
    <row r="151" spans="1:39" ht="36" thickBot="1">
      <c r="A151" s="20" t="s">
        <v>784</v>
      </c>
      <c r="B151" s="135" t="s">
        <v>8198</v>
      </c>
      <c r="C151" s="133"/>
      <c r="D151" s="131" t="s">
        <v>8167</v>
      </c>
      <c r="E151" s="260" t="s">
        <v>7731</v>
      </c>
      <c r="F151" s="22" t="s">
        <v>16</v>
      </c>
      <c r="G151" s="22" t="s">
        <v>16</v>
      </c>
      <c r="H151" s="22" t="s">
        <v>16</v>
      </c>
      <c r="I151" s="22"/>
      <c r="J151" s="22" t="s">
        <v>16</v>
      </c>
      <c r="K151" s="15"/>
      <c r="L151" s="16"/>
      <c r="M151" s="16"/>
      <c r="N151" s="16"/>
      <c r="O151" s="16"/>
      <c r="P151" s="16"/>
      <c r="Q151" s="16"/>
      <c r="R151" s="109"/>
      <c r="S151" s="218" t="str">
        <f>Table3[[#This Row],[Column12]]</f>
        <v>tags included</v>
      </c>
      <c r="T151" s="19"/>
      <c r="U151" s="122" t="str">
        <f>IF(Table3[[#This Row],[TagOrderMethod]]="Ratio:","plants per 1 tag",IF(Table3[[#This Row],[TagOrderMethod]]="tags included","",IF(Table3[[#This Row],[TagOrderMethod]]="Qty:","tags",IF(Table3[[#This Row],[TagOrderMethod]]="Auto:",IF(T151&lt;&gt;"","tags","")))))</f>
        <v/>
      </c>
      <c r="V151" s="123">
        <v>50</v>
      </c>
      <c r="W151" s="123" t="str">
        <f>IF(ISNUMBER(SEARCH("tag",Table3[[#This Row],[Notes]])), "Yes", "No")</f>
        <v>Yes</v>
      </c>
      <c r="X151" s="123" t="str">
        <f>IF(Table3[[#This Row],[Column11]]="yes","tags included","Auto:")</f>
        <v>tags included</v>
      </c>
      <c r="Y15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5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Row],[TagOrderMethod]]="Auto:",IF(T151&gt;0,T151,IF(COUNTBLANK(K151:R151)=8,"",(IF(Table3[[#This Row],[Column11]]&lt;&gt;"no",Table3[[#This Row],[Size]]*(SUM(Table3[[#This Row],[Date 1]:[Date 8]])),"")))),""))),(Table3[[#This Row],[Bundle]])),"")</f>
        <v/>
      </c>
      <c r="AA151" s="74" t="str">
        <f t="shared" si="3"/>
        <v/>
      </c>
      <c r="AB151" s="60"/>
      <c r="AC151" s="31"/>
      <c r="AD151" s="32"/>
      <c r="AE151" s="33"/>
      <c r="AF151" s="33" t="s">
        <v>16</v>
      </c>
      <c r="AG151" s="33" t="s">
        <v>16</v>
      </c>
      <c r="AH151" s="33" t="s">
        <v>16</v>
      </c>
      <c r="AI151" s="33"/>
      <c r="AJ151" s="33" t="s">
        <v>16</v>
      </c>
      <c r="AK151" s="105" t="b">
        <f>IF(AND(Table3[[#This Row],[Column7]]=TRUE,COUNTBLANK(Table3[[#This Row],[Date 1]:[Date 8]])=8),TRUE,FALSE)</f>
        <v>0</v>
      </c>
      <c r="AL151" s="105" t="b">
        <f>COUNTIF(Table3[[#This Row],[26]:[512]],"yes")&gt;0</f>
        <v>0</v>
      </c>
      <c r="AM151" s="25" t="e">
        <f>IF(COUNTBLANK(K151:AB151)&lt;&gt;13,IF(Table3[[#This Row],[Comments]]="Please order in multiples of 20. Minimum order of 100.",IF(COUNTBLANK(Table3[[#This Row],[Date 1]:[Order]])=12,"",1),1),IF(OR(G151="yes",H151="yes",I151="yes",F151="yes",#REF!="yes",J151="yes"),1,""))</f>
        <v>#REF!</v>
      </c>
    </row>
    <row r="152" spans="1:39" ht="36" thickBot="1">
      <c r="A152" s="20" t="s">
        <v>784</v>
      </c>
      <c r="B152" s="135" t="s">
        <v>8198</v>
      </c>
      <c r="C152" s="133"/>
      <c r="D152" s="131" t="s">
        <v>8073</v>
      </c>
      <c r="E152" s="260" t="s">
        <v>7731</v>
      </c>
      <c r="F152" s="22" t="s">
        <v>16</v>
      </c>
      <c r="G152" s="22" t="s">
        <v>16</v>
      </c>
      <c r="H152" s="22" t="s">
        <v>16</v>
      </c>
      <c r="I152" s="22"/>
      <c r="J152" s="22" t="s">
        <v>16</v>
      </c>
      <c r="K152" s="15"/>
      <c r="L152" s="16"/>
      <c r="M152" s="16"/>
      <c r="N152" s="16"/>
      <c r="O152" s="16"/>
      <c r="P152" s="16"/>
      <c r="Q152" s="16"/>
      <c r="R152" s="109"/>
      <c r="S152" s="218" t="str">
        <f>Table3[[#This Row],[Column12]]</f>
        <v>tags included</v>
      </c>
      <c r="T152" s="19"/>
      <c r="U152" s="122" t="str">
        <f>IF(Table3[[#This Row],[TagOrderMethod]]="Ratio:","plants per 1 tag",IF(Table3[[#This Row],[TagOrderMethod]]="tags included","",IF(Table3[[#This Row],[TagOrderMethod]]="Qty:","tags",IF(Table3[[#This Row],[TagOrderMethod]]="Auto:",IF(T152&lt;&gt;"","tags","")))))</f>
        <v/>
      </c>
      <c r="V152" s="123">
        <v>50</v>
      </c>
      <c r="W152" s="123" t="str">
        <f>IF(ISNUMBER(SEARCH("tag",Table3[[#This Row],[Notes]])), "Yes", "No")</f>
        <v>Yes</v>
      </c>
      <c r="X152" s="123" t="str">
        <f>IF(Table3[[#This Row],[Column11]]="yes","tags included","Auto:")</f>
        <v>tags included</v>
      </c>
      <c r="Y15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5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Row],[TagOrderMethod]]="Auto:",IF(T152&gt;0,T152,IF(COUNTBLANK(K152:R152)=8,"",(IF(Table3[[#This Row],[Column11]]&lt;&gt;"no",Table3[[#This Row],[Size]]*(SUM(Table3[[#This Row],[Date 1]:[Date 8]])),"")))),""))),(Table3[[#This Row],[Bundle]])),"")</f>
        <v/>
      </c>
      <c r="AA152" s="74" t="str">
        <f t="shared" si="3"/>
        <v/>
      </c>
      <c r="AB152" s="60"/>
      <c r="AC152" s="31"/>
      <c r="AD152" s="32"/>
      <c r="AE152" s="33"/>
      <c r="AF152" s="33" t="s">
        <v>16</v>
      </c>
      <c r="AG152" s="33" t="s">
        <v>16</v>
      </c>
      <c r="AH152" s="33" t="s">
        <v>16</v>
      </c>
      <c r="AI152" s="33"/>
      <c r="AJ152" s="33" t="s">
        <v>16</v>
      </c>
      <c r="AK152" s="105" t="b">
        <f>IF(AND(Table3[[#This Row],[Column7]]=TRUE,COUNTBLANK(Table3[[#This Row],[Date 1]:[Date 8]])=8),TRUE,FALSE)</f>
        <v>0</v>
      </c>
      <c r="AL152" s="105" t="b">
        <f>COUNTIF(Table3[[#This Row],[26]:[512]],"yes")&gt;0</f>
        <v>0</v>
      </c>
      <c r="AM152" s="25" t="e">
        <f>IF(COUNTBLANK(K152:AB152)&lt;&gt;13,IF(Table3[[#This Row],[Comments]]="Please order in multiples of 20. Minimum order of 100.",IF(COUNTBLANK(Table3[[#This Row],[Date 1]:[Order]])=12,"",1),1),IF(OR(G152="yes",H152="yes",I152="yes",F152="yes",#REF!="yes",J152="yes"),1,""))</f>
        <v>#REF!</v>
      </c>
    </row>
    <row r="153" spans="1:39" ht="36" thickBot="1">
      <c r="A153" s="20" t="s">
        <v>784</v>
      </c>
      <c r="B153" s="135" t="s">
        <v>8198</v>
      </c>
      <c r="C153" s="133"/>
      <c r="D153" s="131" t="s">
        <v>8074</v>
      </c>
      <c r="E153" s="260" t="s">
        <v>7731</v>
      </c>
      <c r="F153" s="22" t="s">
        <v>16</v>
      </c>
      <c r="G153" s="22" t="s">
        <v>16</v>
      </c>
      <c r="H153" s="22" t="s">
        <v>16</v>
      </c>
      <c r="I153" s="22"/>
      <c r="J153" s="22" t="s">
        <v>16</v>
      </c>
      <c r="K153" s="15"/>
      <c r="L153" s="16"/>
      <c r="M153" s="16"/>
      <c r="N153" s="16"/>
      <c r="O153" s="16"/>
      <c r="P153" s="16"/>
      <c r="Q153" s="16"/>
      <c r="R153" s="109"/>
      <c r="S153" s="218" t="str">
        <f>Table3[[#This Row],[Column12]]</f>
        <v>tags included</v>
      </c>
      <c r="T153" s="19"/>
      <c r="U153" s="122" t="str">
        <f>IF(Table3[[#This Row],[TagOrderMethod]]="Ratio:","plants per 1 tag",IF(Table3[[#This Row],[TagOrderMethod]]="tags included","",IF(Table3[[#This Row],[TagOrderMethod]]="Qty:","tags",IF(Table3[[#This Row],[TagOrderMethod]]="Auto:",IF(T153&lt;&gt;"","tags","")))))</f>
        <v/>
      </c>
      <c r="V153" s="123">
        <v>50</v>
      </c>
      <c r="W153" s="123" t="str">
        <f>IF(ISNUMBER(SEARCH("tag",Table3[[#This Row],[Notes]])), "Yes", "No")</f>
        <v>Yes</v>
      </c>
      <c r="X153" s="123" t="str">
        <f>IF(Table3[[#This Row],[Column11]]="yes","tags included","Auto:")</f>
        <v>tags included</v>
      </c>
      <c r="Y15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5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Row],[TagOrderMethod]]="Auto:",IF(T153&gt;0,T153,IF(COUNTBLANK(K153:R153)=8,"",(IF(Table3[[#This Row],[Column11]]&lt;&gt;"no",Table3[[#This Row],[Size]]*(SUM(Table3[[#This Row],[Date 1]:[Date 8]])),"")))),""))),(Table3[[#This Row],[Bundle]])),"")</f>
        <v/>
      </c>
      <c r="AA153" s="74" t="str">
        <f t="shared" si="3"/>
        <v/>
      </c>
      <c r="AB153" s="60"/>
      <c r="AC153" s="31"/>
      <c r="AD153" s="32"/>
      <c r="AE153" s="33"/>
      <c r="AF153" s="33" t="s">
        <v>16</v>
      </c>
      <c r="AG153" s="33" t="s">
        <v>16</v>
      </c>
      <c r="AH153" s="33" t="s">
        <v>16</v>
      </c>
      <c r="AI153" s="33"/>
      <c r="AJ153" s="33" t="s">
        <v>16</v>
      </c>
      <c r="AK153" s="105" t="b">
        <f>IF(AND(Table3[[#This Row],[Column7]]=TRUE,COUNTBLANK(Table3[[#This Row],[Date 1]:[Date 8]])=8),TRUE,FALSE)</f>
        <v>0</v>
      </c>
      <c r="AL153" s="105" t="b">
        <f>COUNTIF(Table3[[#This Row],[26]:[512]],"yes")&gt;0</f>
        <v>0</v>
      </c>
      <c r="AM153" s="25" t="e">
        <f>IF(COUNTBLANK(K153:AB153)&lt;&gt;13,IF(Table3[[#This Row],[Comments]]="Please order in multiples of 20. Minimum order of 100.",IF(COUNTBLANK(Table3[[#This Row],[Date 1]:[Order]])=12,"",1),1),IF(OR(G153="yes",H153="yes",I153="yes",F153="yes",#REF!="yes",J153="yes"),1,""))</f>
        <v>#REF!</v>
      </c>
    </row>
    <row r="154" spans="1:39" ht="36" thickBot="1">
      <c r="A154" s="20" t="s">
        <v>784</v>
      </c>
      <c r="B154" s="135" t="s">
        <v>8198</v>
      </c>
      <c r="C154" s="133"/>
      <c r="D154" s="131" t="s">
        <v>8168</v>
      </c>
      <c r="E154" s="260" t="s">
        <v>7731</v>
      </c>
      <c r="F154" s="22" t="s">
        <v>16</v>
      </c>
      <c r="G154" s="22" t="s">
        <v>16</v>
      </c>
      <c r="H154" s="22" t="s">
        <v>16</v>
      </c>
      <c r="I154" s="22"/>
      <c r="J154" s="22" t="s">
        <v>16</v>
      </c>
      <c r="K154" s="15"/>
      <c r="L154" s="16"/>
      <c r="M154" s="16"/>
      <c r="N154" s="16"/>
      <c r="O154" s="16"/>
      <c r="P154" s="16"/>
      <c r="Q154" s="16"/>
      <c r="R154" s="109"/>
      <c r="S154" s="218" t="str">
        <f>Table3[[#This Row],[Column12]]</f>
        <v>tags included</v>
      </c>
      <c r="T154" s="19"/>
      <c r="U154" s="122" t="str">
        <f>IF(Table3[[#This Row],[TagOrderMethod]]="Ratio:","plants per 1 tag",IF(Table3[[#This Row],[TagOrderMethod]]="tags included","",IF(Table3[[#This Row],[TagOrderMethod]]="Qty:","tags",IF(Table3[[#This Row],[TagOrderMethod]]="Auto:",IF(T154&lt;&gt;"","tags","")))))</f>
        <v/>
      </c>
      <c r="V154" s="123">
        <v>50</v>
      </c>
      <c r="W154" s="123" t="str">
        <f>IF(ISNUMBER(SEARCH("tag",Table3[[#This Row],[Notes]])), "Yes", "No")</f>
        <v>Yes</v>
      </c>
      <c r="X154" s="123" t="str">
        <f>IF(Table3[[#This Row],[Column11]]="yes","tags included","Auto:")</f>
        <v>tags included</v>
      </c>
      <c r="Y15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5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Row],[TagOrderMethod]]="Auto:",IF(T154&gt;0,T154,IF(COUNTBLANK(K154:R154)=8,"",(IF(Table3[[#This Row],[Column11]]&lt;&gt;"no",Table3[[#This Row],[Size]]*(SUM(Table3[[#This Row],[Date 1]:[Date 8]])),"")))),""))),(Table3[[#This Row],[Bundle]])),"")</f>
        <v/>
      </c>
      <c r="AA154" s="74" t="str">
        <f t="shared" si="3"/>
        <v/>
      </c>
      <c r="AB154" s="60"/>
      <c r="AC154" s="31"/>
      <c r="AD154" s="32"/>
      <c r="AE154" s="33"/>
      <c r="AF154" s="33" t="s">
        <v>16</v>
      </c>
      <c r="AG154" s="33" t="s">
        <v>16</v>
      </c>
      <c r="AH154" s="33" t="s">
        <v>16</v>
      </c>
      <c r="AI154" s="33"/>
      <c r="AJ154" s="33" t="s">
        <v>16</v>
      </c>
      <c r="AK154" s="105" t="b">
        <f>IF(AND(Table3[[#This Row],[Column7]]=TRUE,COUNTBLANK(Table3[[#This Row],[Date 1]:[Date 8]])=8),TRUE,FALSE)</f>
        <v>0</v>
      </c>
      <c r="AL154" s="105" t="b">
        <f>COUNTIF(Table3[[#This Row],[26]:[512]],"yes")&gt;0</f>
        <v>0</v>
      </c>
      <c r="AM154" s="25" t="e">
        <f>IF(COUNTBLANK(K154:AB154)&lt;&gt;13,IF(Table3[[#This Row],[Comments]]="Please order in multiples of 20. Minimum order of 100.",IF(COUNTBLANK(Table3[[#This Row],[Date 1]:[Order]])=12,"",1),1),IF(OR(G154="yes",H154="yes",I154="yes",F154="yes",#REF!="yes",J154="yes"),1,""))</f>
        <v>#REF!</v>
      </c>
    </row>
    <row r="155" spans="1:39" ht="36" thickBot="1">
      <c r="A155" s="20" t="s">
        <v>784</v>
      </c>
      <c r="B155" s="135" t="s">
        <v>8198</v>
      </c>
      <c r="C155" s="133"/>
      <c r="D155" s="131" t="s">
        <v>8075</v>
      </c>
      <c r="E155" s="260" t="s">
        <v>7731</v>
      </c>
      <c r="F155" s="22" t="s">
        <v>16</v>
      </c>
      <c r="G155" s="22" t="s">
        <v>16</v>
      </c>
      <c r="H155" s="22" t="s">
        <v>16</v>
      </c>
      <c r="I155" s="22"/>
      <c r="J155" s="22" t="s">
        <v>16</v>
      </c>
      <c r="K155" s="15"/>
      <c r="L155" s="16"/>
      <c r="M155" s="16"/>
      <c r="N155" s="16"/>
      <c r="O155" s="16"/>
      <c r="P155" s="16"/>
      <c r="Q155" s="16"/>
      <c r="R155" s="109"/>
      <c r="S155" s="218" t="str">
        <f>Table3[[#This Row],[Column12]]</f>
        <v>tags included</v>
      </c>
      <c r="T155" s="19"/>
      <c r="U155" s="122" t="str">
        <f>IF(Table3[[#This Row],[TagOrderMethod]]="Ratio:","plants per 1 tag",IF(Table3[[#This Row],[TagOrderMethod]]="tags included","",IF(Table3[[#This Row],[TagOrderMethod]]="Qty:","tags",IF(Table3[[#This Row],[TagOrderMethod]]="Auto:",IF(T155&lt;&gt;"","tags","")))))</f>
        <v/>
      </c>
      <c r="V155" s="123">
        <v>50</v>
      </c>
      <c r="W155" s="123" t="str">
        <f>IF(ISNUMBER(SEARCH("tag",Table3[[#This Row],[Notes]])), "Yes", "No")</f>
        <v>Yes</v>
      </c>
      <c r="X155" s="123" t="str">
        <f>IF(Table3[[#This Row],[Column11]]="yes","tags included","Auto:")</f>
        <v>tags included</v>
      </c>
      <c r="Y15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5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Row],[TagOrderMethod]]="Auto:",IF(T155&gt;0,T155,IF(COUNTBLANK(K155:R155)=8,"",(IF(Table3[[#This Row],[Column11]]&lt;&gt;"no",Table3[[#This Row],[Size]]*(SUM(Table3[[#This Row],[Date 1]:[Date 8]])),"")))),""))),(Table3[[#This Row],[Bundle]])),"")</f>
        <v/>
      </c>
      <c r="AA155" s="74" t="str">
        <f t="shared" si="3"/>
        <v/>
      </c>
      <c r="AB155" s="60"/>
      <c r="AC155" s="31"/>
      <c r="AD155" s="32"/>
      <c r="AE155" s="33"/>
      <c r="AF155" s="33" t="s">
        <v>16</v>
      </c>
      <c r="AG155" s="33" t="s">
        <v>16</v>
      </c>
      <c r="AH155" s="33" t="s">
        <v>16</v>
      </c>
      <c r="AI155" s="33"/>
      <c r="AJ155" s="33" t="s">
        <v>16</v>
      </c>
      <c r="AK155" s="105" t="b">
        <f>IF(AND(Table3[[#This Row],[Column7]]=TRUE,COUNTBLANK(Table3[[#This Row],[Date 1]:[Date 8]])=8),TRUE,FALSE)</f>
        <v>0</v>
      </c>
      <c r="AL155" s="105" t="b">
        <f>COUNTIF(Table3[[#This Row],[26]:[512]],"yes")&gt;0</f>
        <v>0</v>
      </c>
      <c r="AM155" s="25" t="e">
        <f>IF(COUNTBLANK(K155:AB155)&lt;&gt;13,IF(Table3[[#This Row],[Comments]]="Please order in multiples of 20. Minimum order of 100.",IF(COUNTBLANK(Table3[[#This Row],[Date 1]:[Order]])=12,"",1),1),IF(OR(G155="yes",H155="yes",I155="yes",F155="yes",#REF!="yes",J155="yes"),1,""))</f>
        <v>#REF!</v>
      </c>
    </row>
    <row r="156" spans="1:39" ht="36" thickBot="1">
      <c r="A156" s="20" t="s">
        <v>784</v>
      </c>
      <c r="B156" s="135" t="s">
        <v>8198</v>
      </c>
      <c r="C156" s="133"/>
      <c r="D156" s="131" t="s">
        <v>8076</v>
      </c>
      <c r="E156" s="260" t="s">
        <v>7731</v>
      </c>
      <c r="F156" s="22" t="s">
        <v>16</v>
      </c>
      <c r="G156" s="22" t="s">
        <v>16</v>
      </c>
      <c r="H156" s="22" t="s">
        <v>16</v>
      </c>
      <c r="I156" s="22"/>
      <c r="J156" s="22" t="s">
        <v>16</v>
      </c>
      <c r="K156" s="15"/>
      <c r="L156" s="16"/>
      <c r="M156" s="16"/>
      <c r="N156" s="16"/>
      <c r="O156" s="16"/>
      <c r="P156" s="16"/>
      <c r="Q156" s="16"/>
      <c r="R156" s="109"/>
      <c r="S156" s="218" t="str">
        <f>Table3[[#This Row],[Column12]]</f>
        <v>tags included</v>
      </c>
      <c r="T156" s="19"/>
      <c r="U156" s="122" t="str">
        <f>IF(Table3[[#This Row],[TagOrderMethod]]="Ratio:","plants per 1 tag",IF(Table3[[#This Row],[TagOrderMethod]]="tags included","",IF(Table3[[#This Row],[TagOrderMethod]]="Qty:","tags",IF(Table3[[#This Row],[TagOrderMethod]]="Auto:",IF(T156&lt;&gt;"","tags","")))))</f>
        <v/>
      </c>
      <c r="V156" s="123">
        <v>50</v>
      </c>
      <c r="W156" s="123" t="str">
        <f>IF(ISNUMBER(SEARCH("tag",Table3[[#This Row],[Notes]])), "Yes", "No")</f>
        <v>Yes</v>
      </c>
      <c r="X156" s="123" t="str">
        <f>IF(Table3[[#This Row],[Column11]]="yes","tags included","Auto:")</f>
        <v>tags included</v>
      </c>
      <c r="Y15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5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Row],[TagOrderMethod]]="Auto:",IF(T156&gt;0,T156,IF(COUNTBLANK(K156:R156)=8,"",(IF(Table3[[#This Row],[Column11]]&lt;&gt;"no",Table3[[#This Row],[Size]]*(SUM(Table3[[#This Row],[Date 1]:[Date 8]])),"")))),""))),(Table3[[#This Row],[Bundle]])),"")</f>
        <v/>
      </c>
      <c r="AA156" s="74" t="str">
        <f t="shared" si="3"/>
        <v/>
      </c>
      <c r="AB156" s="60"/>
      <c r="AC156" s="31"/>
      <c r="AD156" s="32"/>
      <c r="AE156" s="33"/>
      <c r="AF156" s="33" t="s">
        <v>16</v>
      </c>
      <c r="AG156" s="33" t="s">
        <v>16</v>
      </c>
      <c r="AH156" s="33" t="s">
        <v>16</v>
      </c>
      <c r="AI156" s="33"/>
      <c r="AJ156" s="33" t="s">
        <v>16</v>
      </c>
      <c r="AK156" s="105" t="b">
        <f>IF(AND(Table3[[#This Row],[Column7]]=TRUE,COUNTBLANK(Table3[[#This Row],[Date 1]:[Date 8]])=8),TRUE,FALSE)</f>
        <v>0</v>
      </c>
      <c r="AL156" s="105" t="b">
        <f>COUNTIF(Table3[[#This Row],[26]:[512]],"yes")&gt;0</f>
        <v>0</v>
      </c>
      <c r="AM156" s="25" t="e">
        <f>IF(COUNTBLANK(K156:AB156)&lt;&gt;13,IF(Table3[[#This Row],[Comments]]="Please order in multiples of 20. Minimum order of 100.",IF(COUNTBLANK(Table3[[#This Row],[Date 1]:[Order]])=12,"",1),1),IF(OR(G156="yes",H156="yes",I156="yes",F156="yes",#REF!="yes",J156="yes"),1,""))</f>
        <v>#REF!</v>
      </c>
    </row>
    <row r="157" spans="1:39" ht="36" thickBot="1">
      <c r="A157" s="20" t="s">
        <v>784</v>
      </c>
      <c r="B157" s="135" t="s">
        <v>8198</v>
      </c>
      <c r="C157" s="133"/>
      <c r="D157" s="131" t="s">
        <v>8169</v>
      </c>
      <c r="E157" s="23"/>
      <c r="F157" s="22" t="s">
        <v>16</v>
      </c>
      <c r="G157" s="22" t="s">
        <v>16</v>
      </c>
      <c r="H157" s="22"/>
      <c r="I157" s="22"/>
      <c r="J157" s="22" t="s">
        <v>16</v>
      </c>
      <c r="K157" s="15"/>
      <c r="L157" s="16"/>
      <c r="M157" s="16"/>
      <c r="N157" s="16"/>
      <c r="O157" s="16"/>
      <c r="P157" s="16"/>
      <c r="Q157" s="16"/>
      <c r="R157" s="109"/>
      <c r="S157" s="218" t="str">
        <f>Table3[[#This Row],[Column12]]</f>
        <v>Auto:</v>
      </c>
      <c r="T157" s="19"/>
      <c r="U157" s="122" t="str">
        <f>IF(Table3[[#This Row],[TagOrderMethod]]="Ratio:","plants per 1 tag",IF(Table3[[#This Row],[TagOrderMethod]]="tags included","",IF(Table3[[#This Row],[TagOrderMethod]]="Qty:","tags",IF(Table3[[#This Row],[TagOrderMethod]]="Auto:",IF(T157&lt;&gt;"","tags","")))))</f>
        <v/>
      </c>
      <c r="V157" s="123">
        <v>50</v>
      </c>
      <c r="W157" s="123" t="str">
        <f>IF(ISNUMBER(SEARCH("tag",Table3[[#This Row],[Notes]])), "Yes", "No")</f>
        <v>No</v>
      </c>
      <c r="X157" s="123" t="str">
        <f>IF(Table3[[#This Row],[Column11]]="yes","tags included","Auto:")</f>
        <v>Auto:</v>
      </c>
      <c r="Y15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5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Row],[TagOrderMethod]]="Auto:",IF(T157&gt;0,T157,IF(COUNTBLANK(K157:R157)=8,"",(IF(Table3[[#This Row],[Column11]]&lt;&gt;"no",Table3[[#This Row],[Size]]*(SUM(Table3[[#This Row],[Date 1]:[Date 8]])),"")))),""))),(Table3[[#This Row],[Bundle]])),"")</f>
        <v/>
      </c>
      <c r="AA157" s="74" t="str">
        <f t="shared" si="3"/>
        <v/>
      </c>
      <c r="AB157" s="60"/>
      <c r="AC157" s="31"/>
      <c r="AD157" s="32"/>
      <c r="AE157" s="33"/>
      <c r="AF157" s="33" t="s">
        <v>16</v>
      </c>
      <c r="AG157" s="33" t="s">
        <v>16</v>
      </c>
      <c r="AH157" s="33"/>
      <c r="AI157" s="33"/>
      <c r="AJ157" s="33" t="s">
        <v>16</v>
      </c>
      <c r="AK157" s="105" t="b">
        <f>IF(AND(Table3[[#This Row],[Column7]]=TRUE,COUNTBLANK(Table3[[#This Row],[Date 1]:[Date 8]])=8),TRUE,FALSE)</f>
        <v>0</v>
      </c>
      <c r="AL157" s="105" t="b">
        <f>COUNTIF(Table3[[#This Row],[26]:[512]],"yes")&gt;0</f>
        <v>0</v>
      </c>
      <c r="AM157" s="25" t="e">
        <f>IF(COUNTBLANK(K157:AB157)&lt;&gt;13,IF(Table3[[#This Row],[Comments]]="Please order in multiples of 20. Minimum order of 100.",IF(COUNTBLANK(Table3[[#This Row],[Date 1]:[Order]])=12,"",1),1),IF(OR(G157="yes",H157="yes",I157="yes",F157="yes",#REF!="yes",J157="yes"),1,""))</f>
        <v>#REF!</v>
      </c>
    </row>
    <row r="158" spans="1:39" ht="36" thickBot="1">
      <c r="A158" s="20" t="s">
        <v>784</v>
      </c>
      <c r="B158" s="135" t="s">
        <v>8198</v>
      </c>
      <c r="C158" s="133"/>
      <c r="D158" s="131" t="s">
        <v>8077</v>
      </c>
      <c r="E158" s="23"/>
      <c r="F158" s="22" t="s">
        <v>16</v>
      </c>
      <c r="G158" s="22" t="s">
        <v>16</v>
      </c>
      <c r="H158" s="22"/>
      <c r="I158" s="22"/>
      <c r="J158" s="22" t="s">
        <v>16</v>
      </c>
      <c r="K158" s="15"/>
      <c r="L158" s="16"/>
      <c r="M158" s="16"/>
      <c r="N158" s="16"/>
      <c r="O158" s="16"/>
      <c r="P158" s="16"/>
      <c r="Q158" s="16"/>
      <c r="R158" s="109"/>
      <c r="S158" s="218" t="str">
        <f>Table3[[#This Row],[Column12]]</f>
        <v>Auto:</v>
      </c>
      <c r="T158" s="19"/>
      <c r="U158" s="122" t="str">
        <f>IF(Table3[[#This Row],[TagOrderMethod]]="Ratio:","plants per 1 tag",IF(Table3[[#This Row],[TagOrderMethod]]="tags included","",IF(Table3[[#This Row],[TagOrderMethod]]="Qty:","tags",IF(Table3[[#This Row],[TagOrderMethod]]="Auto:",IF(T158&lt;&gt;"","tags","")))))</f>
        <v/>
      </c>
      <c r="V158" s="123">
        <v>50</v>
      </c>
      <c r="W158" s="123" t="str">
        <f>IF(ISNUMBER(SEARCH("tag",Table3[[#This Row],[Notes]])), "Yes", "No")</f>
        <v>No</v>
      </c>
      <c r="X158" s="123" t="str">
        <f>IF(Table3[[#This Row],[Column11]]="yes","tags included","Auto:")</f>
        <v>Auto:</v>
      </c>
      <c r="Y15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5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Row],[TagOrderMethod]]="Auto:",IF(T158&gt;0,T158,IF(COUNTBLANK(K158:R158)=8,"",(IF(Table3[[#This Row],[Column11]]&lt;&gt;"no",Table3[[#This Row],[Size]]*(SUM(Table3[[#This Row],[Date 1]:[Date 8]])),"")))),""))),(Table3[[#This Row],[Bundle]])),"")</f>
        <v/>
      </c>
      <c r="AA158" s="74" t="str">
        <f t="shared" si="3"/>
        <v/>
      </c>
      <c r="AB158" s="60"/>
      <c r="AC158" s="31"/>
      <c r="AD158" s="32"/>
      <c r="AE158" s="33"/>
      <c r="AF158" s="33" t="s">
        <v>16</v>
      </c>
      <c r="AG158" s="33" t="s">
        <v>16</v>
      </c>
      <c r="AH158" s="33"/>
      <c r="AI158" s="33"/>
      <c r="AJ158" s="33" t="s">
        <v>16</v>
      </c>
      <c r="AK158" s="105" t="b">
        <f>IF(AND(Table3[[#This Row],[Column7]]=TRUE,COUNTBLANK(Table3[[#This Row],[Date 1]:[Date 8]])=8),TRUE,FALSE)</f>
        <v>0</v>
      </c>
      <c r="AL158" s="105" t="b">
        <f>COUNTIF(Table3[[#This Row],[26]:[512]],"yes")&gt;0</f>
        <v>0</v>
      </c>
      <c r="AM158" s="25" t="e">
        <f>IF(COUNTBLANK(K158:AB158)&lt;&gt;13,IF(Table3[[#This Row],[Comments]]="Please order in multiples of 20. Minimum order of 100.",IF(COUNTBLANK(Table3[[#This Row],[Date 1]:[Order]])=12,"",1),1),IF(OR(G158="yes",H158="yes",I158="yes",F158="yes",#REF!="yes",J158="yes"),1,""))</f>
        <v>#REF!</v>
      </c>
    </row>
    <row r="159" spans="1:39" ht="36" thickBot="1">
      <c r="A159" s="20" t="s">
        <v>784</v>
      </c>
      <c r="B159" s="135" t="s">
        <v>8198</v>
      </c>
      <c r="C159" s="133"/>
      <c r="D159" s="131" t="s">
        <v>8078</v>
      </c>
      <c r="E159" s="23"/>
      <c r="F159" s="22" t="s">
        <v>16</v>
      </c>
      <c r="G159" s="22" t="s">
        <v>16</v>
      </c>
      <c r="H159" s="22"/>
      <c r="I159" s="22"/>
      <c r="J159" s="22" t="s">
        <v>16</v>
      </c>
      <c r="K159" s="15"/>
      <c r="L159" s="16"/>
      <c r="M159" s="16"/>
      <c r="N159" s="16"/>
      <c r="O159" s="16"/>
      <c r="P159" s="16"/>
      <c r="Q159" s="16"/>
      <c r="R159" s="109"/>
      <c r="S159" s="218" t="str">
        <f>Table3[[#This Row],[Column12]]</f>
        <v>Auto:</v>
      </c>
      <c r="T159" s="19"/>
      <c r="U159" s="122" t="str">
        <f>IF(Table3[[#This Row],[TagOrderMethod]]="Ratio:","plants per 1 tag",IF(Table3[[#This Row],[TagOrderMethod]]="tags included","",IF(Table3[[#This Row],[TagOrderMethod]]="Qty:","tags",IF(Table3[[#This Row],[TagOrderMethod]]="Auto:",IF(T159&lt;&gt;"","tags","")))))</f>
        <v/>
      </c>
      <c r="V159" s="123">
        <v>50</v>
      </c>
      <c r="W159" s="123" t="str">
        <f>IF(ISNUMBER(SEARCH("tag",Table3[[#This Row],[Notes]])), "Yes", "No")</f>
        <v>No</v>
      </c>
      <c r="X159" s="123" t="str">
        <f>IF(Table3[[#This Row],[Column11]]="yes","tags included","Auto:")</f>
        <v>Auto:</v>
      </c>
      <c r="Y15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5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Row],[TagOrderMethod]]="Auto:",IF(T159&gt;0,T159,IF(COUNTBLANK(K159:R159)=8,"",(IF(Table3[[#This Row],[Column11]]&lt;&gt;"no",Table3[[#This Row],[Size]]*(SUM(Table3[[#This Row],[Date 1]:[Date 8]])),"")))),""))),(Table3[[#This Row],[Bundle]])),"")</f>
        <v/>
      </c>
      <c r="AA159" s="74" t="str">
        <f t="shared" si="3"/>
        <v/>
      </c>
      <c r="AB159" s="60"/>
      <c r="AC159" s="31"/>
      <c r="AD159" s="32"/>
      <c r="AE159" s="33"/>
      <c r="AF159" s="33" t="s">
        <v>16</v>
      </c>
      <c r="AG159" s="33" t="s">
        <v>16</v>
      </c>
      <c r="AH159" s="33"/>
      <c r="AI159" s="33"/>
      <c r="AJ159" s="33" t="s">
        <v>16</v>
      </c>
      <c r="AK159" s="105" t="b">
        <f>IF(AND(Table3[[#This Row],[Column7]]=TRUE,COUNTBLANK(Table3[[#This Row],[Date 1]:[Date 8]])=8),TRUE,FALSE)</f>
        <v>0</v>
      </c>
      <c r="AL159" s="105" t="b">
        <f>COUNTIF(Table3[[#This Row],[26]:[512]],"yes")&gt;0</f>
        <v>0</v>
      </c>
      <c r="AM159" s="25" t="e">
        <f>IF(COUNTBLANK(K159:AB159)&lt;&gt;13,IF(Table3[[#This Row],[Comments]]="Please order in multiples of 20. Minimum order of 100.",IF(COUNTBLANK(Table3[[#This Row],[Date 1]:[Order]])=12,"",1),1),IF(OR(G159="yes",H159="yes",I159="yes",F159="yes",#REF!="yes",J159="yes"),1,""))</f>
        <v>#REF!</v>
      </c>
    </row>
    <row r="160" spans="1:39" ht="36" thickBot="1">
      <c r="A160" s="20" t="s">
        <v>784</v>
      </c>
      <c r="B160" s="135" t="s">
        <v>8198</v>
      </c>
      <c r="C160" s="133"/>
      <c r="D160" s="131" t="s">
        <v>8170</v>
      </c>
      <c r="E160" s="23"/>
      <c r="F160" s="22" t="s">
        <v>16</v>
      </c>
      <c r="G160" s="22" t="s">
        <v>16</v>
      </c>
      <c r="H160" s="22"/>
      <c r="I160" s="22"/>
      <c r="J160" s="22" t="s">
        <v>16</v>
      </c>
      <c r="K160" s="15"/>
      <c r="L160" s="16"/>
      <c r="M160" s="16"/>
      <c r="N160" s="16"/>
      <c r="O160" s="16"/>
      <c r="P160" s="16"/>
      <c r="Q160" s="16"/>
      <c r="R160" s="109"/>
      <c r="S160" s="218" t="str">
        <f>Table3[[#This Row],[Column12]]</f>
        <v>Auto:</v>
      </c>
      <c r="T160" s="19"/>
      <c r="U160" s="122" t="str">
        <f>IF(Table3[[#This Row],[TagOrderMethod]]="Ratio:","plants per 1 tag",IF(Table3[[#This Row],[TagOrderMethod]]="tags included","",IF(Table3[[#This Row],[TagOrderMethod]]="Qty:","tags",IF(Table3[[#This Row],[TagOrderMethod]]="Auto:",IF(T160&lt;&gt;"","tags","")))))</f>
        <v/>
      </c>
      <c r="V160" s="123">
        <v>50</v>
      </c>
      <c r="W160" s="123" t="str">
        <f>IF(ISNUMBER(SEARCH("tag",Table3[[#This Row],[Notes]])), "Yes", "No")</f>
        <v>No</v>
      </c>
      <c r="X160" s="123" t="str">
        <f>IF(Table3[[#This Row],[Column11]]="yes","tags included","Auto:")</f>
        <v>Auto:</v>
      </c>
      <c r="Y16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6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Row],[TagOrderMethod]]="Auto:",IF(T160&gt;0,T160,IF(COUNTBLANK(K160:R160)=8,"",(IF(Table3[[#This Row],[Column11]]&lt;&gt;"no",Table3[[#This Row],[Size]]*(SUM(Table3[[#This Row],[Date 1]:[Date 8]])),"")))),""))),(Table3[[#This Row],[Bundle]])),"")</f>
        <v/>
      </c>
      <c r="AA160" s="74" t="str">
        <f t="shared" si="3"/>
        <v/>
      </c>
      <c r="AB160" s="60"/>
      <c r="AC160" s="31"/>
      <c r="AD160" s="32"/>
      <c r="AE160" s="33"/>
      <c r="AF160" s="33" t="s">
        <v>16</v>
      </c>
      <c r="AG160" s="33" t="s">
        <v>16</v>
      </c>
      <c r="AH160" s="33"/>
      <c r="AI160" s="33"/>
      <c r="AJ160" s="33" t="s">
        <v>16</v>
      </c>
      <c r="AK160" s="105" t="b">
        <f>IF(AND(Table3[[#This Row],[Column7]]=TRUE,COUNTBLANK(Table3[[#This Row],[Date 1]:[Date 8]])=8),TRUE,FALSE)</f>
        <v>0</v>
      </c>
      <c r="AL160" s="105" t="b">
        <f>COUNTIF(Table3[[#This Row],[26]:[512]],"yes")&gt;0</f>
        <v>0</v>
      </c>
      <c r="AM160" s="25" t="e">
        <f>IF(COUNTBLANK(K160:AB160)&lt;&gt;13,IF(Table3[[#This Row],[Comments]]="Please order in multiples of 20. Minimum order of 100.",IF(COUNTBLANK(Table3[[#This Row],[Date 1]:[Order]])=12,"",1),1),IF(OR(G160="yes",H160="yes",I160="yes",F160="yes",#REF!="yes",J160="yes"),1,""))</f>
        <v>#REF!</v>
      </c>
    </row>
    <row r="161" spans="1:39" ht="36" thickBot="1">
      <c r="A161" s="20" t="s">
        <v>784</v>
      </c>
      <c r="B161" s="135" t="s">
        <v>8198</v>
      </c>
      <c r="C161" s="133"/>
      <c r="D161" s="131" t="s">
        <v>8171</v>
      </c>
      <c r="E161" s="260" t="s">
        <v>7731</v>
      </c>
      <c r="F161" s="22" t="s">
        <v>16</v>
      </c>
      <c r="G161" s="22" t="s">
        <v>16</v>
      </c>
      <c r="H161" s="22" t="s">
        <v>16</v>
      </c>
      <c r="I161" s="22"/>
      <c r="J161" s="22" t="s">
        <v>16</v>
      </c>
      <c r="K161" s="15"/>
      <c r="L161" s="16"/>
      <c r="M161" s="16"/>
      <c r="N161" s="16"/>
      <c r="O161" s="16"/>
      <c r="P161" s="16"/>
      <c r="Q161" s="16"/>
      <c r="R161" s="109"/>
      <c r="S161" s="218" t="str">
        <f>Table3[[#This Row],[Column12]]</f>
        <v>tags included</v>
      </c>
      <c r="T161" s="19"/>
      <c r="U161" s="122" t="str">
        <f>IF(Table3[[#This Row],[TagOrderMethod]]="Ratio:","plants per 1 tag",IF(Table3[[#This Row],[TagOrderMethod]]="tags included","",IF(Table3[[#This Row],[TagOrderMethod]]="Qty:","tags",IF(Table3[[#This Row],[TagOrderMethod]]="Auto:",IF(T161&lt;&gt;"","tags","")))))</f>
        <v/>
      </c>
      <c r="V161" s="123">
        <v>50</v>
      </c>
      <c r="W161" s="123" t="str">
        <f>IF(ISNUMBER(SEARCH("tag",Table3[[#This Row],[Notes]])), "Yes", "No")</f>
        <v>Yes</v>
      </c>
      <c r="X161" s="123" t="str">
        <f>IF(Table3[[#This Row],[Column11]]="yes","tags included","Auto:")</f>
        <v>tags included</v>
      </c>
      <c r="Y16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6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Row],[TagOrderMethod]]="Auto:",IF(T161&gt;0,T161,IF(COUNTBLANK(K161:R161)=8,"",(IF(Table3[[#This Row],[Column11]]&lt;&gt;"no",Table3[[#This Row],[Size]]*(SUM(Table3[[#This Row],[Date 1]:[Date 8]])),"")))),""))),(Table3[[#This Row],[Bundle]])),"")</f>
        <v/>
      </c>
      <c r="AA161" s="74" t="str">
        <f t="shared" si="3"/>
        <v/>
      </c>
      <c r="AB161" s="60"/>
      <c r="AC161" s="31"/>
      <c r="AD161" s="32"/>
      <c r="AE161" s="33"/>
      <c r="AF161" s="33" t="s">
        <v>16</v>
      </c>
      <c r="AG161" s="33" t="s">
        <v>16</v>
      </c>
      <c r="AH161" s="33" t="s">
        <v>16</v>
      </c>
      <c r="AI161" s="33"/>
      <c r="AJ161" s="33" t="s">
        <v>16</v>
      </c>
      <c r="AK161" s="105" t="b">
        <f>IF(AND(Table3[[#This Row],[Column7]]=TRUE,COUNTBLANK(Table3[[#This Row],[Date 1]:[Date 8]])=8),TRUE,FALSE)</f>
        <v>0</v>
      </c>
      <c r="AL161" s="105" t="b">
        <f>COUNTIF(Table3[[#This Row],[26]:[512]],"yes")&gt;0</f>
        <v>0</v>
      </c>
      <c r="AM161" s="25" t="e">
        <f>IF(COUNTBLANK(K161:AB161)&lt;&gt;13,IF(Table3[[#This Row],[Comments]]="Please order in multiples of 20. Minimum order of 100.",IF(COUNTBLANK(Table3[[#This Row],[Date 1]:[Order]])=12,"",1),1),IF(OR(G161="yes",H161="yes",I161="yes",F161="yes",#REF!="yes",J161="yes"),1,""))</f>
        <v>#REF!</v>
      </c>
    </row>
    <row r="162" spans="1:39" ht="36" thickBot="1">
      <c r="A162" s="20" t="s">
        <v>784</v>
      </c>
      <c r="B162" s="135" t="s">
        <v>8198</v>
      </c>
      <c r="C162" s="133"/>
      <c r="D162" s="131" t="s">
        <v>8172</v>
      </c>
      <c r="E162" s="260" t="s">
        <v>7731</v>
      </c>
      <c r="F162" s="22" t="s">
        <v>16</v>
      </c>
      <c r="G162" s="22" t="s">
        <v>16</v>
      </c>
      <c r="H162" s="22" t="s">
        <v>16</v>
      </c>
      <c r="I162" s="22"/>
      <c r="J162" s="22" t="s">
        <v>16</v>
      </c>
      <c r="K162" s="15"/>
      <c r="L162" s="16"/>
      <c r="M162" s="16"/>
      <c r="N162" s="16"/>
      <c r="O162" s="16"/>
      <c r="P162" s="16"/>
      <c r="Q162" s="16"/>
      <c r="R162" s="109"/>
      <c r="S162" s="218" t="str">
        <f>Table3[[#This Row],[Column12]]</f>
        <v>tags included</v>
      </c>
      <c r="T162" s="19"/>
      <c r="U162" s="122" t="str">
        <f>IF(Table3[[#This Row],[TagOrderMethod]]="Ratio:","plants per 1 tag",IF(Table3[[#This Row],[TagOrderMethod]]="tags included","",IF(Table3[[#This Row],[TagOrderMethod]]="Qty:","tags",IF(Table3[[#This Row],[TagOrderMethod]]="Auto:",IF(T162&lt;&gt;"","tags","")))))</f>
        <v/>
      </c>
      <c r="V162" s="123">
        <v>50</v>
      </c>
      <c r="W162" s="123" t="str">
        <f>IF(ISNUMBER(SEARCH("tag",Table3[[#This Row],[Notes]])), "Yes", "No")</f>
        <v>Yes</v>
      </c>
      <c r="X162" s="123" t="str">
        <f>IF(Table3[[#This Row],[Column11]]="yes","tags included","Auto:")</f>
        <v>tags included</v>
      </c>
      <c r="Y16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6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Row],[TagOrderMethod]]="Auto:",IF(T162&gt;0,T162,IF(COUNTBLANK(K162:R162)=8,"",(IF(Table3[[#This Row],[Column11]]&lt;&gt;"no",Table3[[#This Row],[Size]]*(SUM(Table3[[#This Row],[Date 1]:[Date 8]])),"")))),""))),(Table3[[#This Row],[Bundle]])),"")</f>
        <v/>
      </c>
      <c r="AA162" s="74" t="str">
        <f t="shared" si="3"/>
        <v/>
      </c>
      <c r="AB162" s="60"/>
      <c r="AC162" s="31"/>
      <c r="AD162" s="32"/>
      <c r="AE162" s="33"/>
      <c r="AF162" s="33" t="s">
        <v>16</v>
      </c>
      <c r="AG162" s="33" t="s">
        <v>16</v>
      </c>
      <c r="AH162" s="33" t="s">
        <v>16</v>
      </c>
      <c r="AI162" s="33"/>
      <c r="AJ162" s="33" t="s">
        <v>16</v>
      </c>
      <c r="AK162" s="105" t="b">
        <f>IF(AND(Table3[[#This Row],[Column7]]=TRUE,COUNTBLANK(Table3[[#This Row],[Date 1]:[Date 8]])=8),TRUE,FALSE)</f>
        <v>0</v>
      </c>
      <c r="AL162" s="105" t="b">
        <f>COUNTIF(Table3[[#This Row],[26]:[512]],"yes")&gt;0</f>
        <v>0</v>
      </c>
      <c r="AM162" s="25" t="e">
        <f>IF(COUNTBLANK(K162:AB162)&lt;&gt;13,IF(Table3[[#This Row],[Comments]]="Please order in multiples of 20. Minimum order of 100.",IF(COUNTBLANK(Table3[[#This Row],[Date 1]:[Order]])=12,"",1),1),IF(OR(G162="yes",H162="yes",I162="yes",F162="yes",#REF!="yes",J162="yes"),1,""))</f>
        <v>#REF!</v>
      </c>
    </row>
    <row r="163" spans="1:39" ht="36" thickBot="1">
      <c r="A163" s="20" t="s">
        <v>784</v>
      </c>
      <c r="B163" s="135" t="s">
        <v>8198</v>
      </c>
      <c r="C163" s="133"/>
      <c r="D163" s="131" t="s">
        <v>8173</v>
      </c>
      <c r="E163" s="260" t="s">
        <v>7731</v>
      </c>
      <c r="F163" s="22" t="s">
        <v>16</v>
      </c>
      <c r="G163" s="22" t="s">
        <v>16</v>
      </c>
      <c r="H163" s="22" t="s">
        <v>16</v>
      </c>
      <c r="I163" s="22"/>
      <c r="J163" s="22" t="s">
        <v>16</v>
      </c>
      <c r="K163" s="15"/>
      <c r="L163" s="16"/>
      <c r="M163" s="16"/>
      <c r="N163" s="16"/>
      <c r="O163" s="16"/>
      <c r="P163" s="16"/>
      <c r="Q163" s="16"/>
      <c r="R163" s="109"/>
      <c r="S163" s="218" t="str">
        <f>Table3[[#This Row],[Column12]]</f>
        <v>tags included</v>
      </c>
      <c r="T163" s="19"/>
      <c r="U163" s="122" t="str">
        <f>IF(Table3[[#This Row],[TagOrderMethod]]="Ratio:","plants per 1 tag",IF(Table3[[#This Row],[TagOrderMethod]]="tags included","",IF(Table3[[#This Row],[TagOrderMethod]]="Qty:","tags",IF(Table3[[#This Row],[TagOrderMethod]]="Auto:",IF(T163&lt;&gt;"","tags","")))))</f>
        <v/>
      </c>
      <c r="V163" s="123">
        <v>50</v>
      </c>
      <c r="W163" s="123" t="str">
        <f>IF(ISNUMBER(SEARCH("tag",Table3[[#This Row],[Notes]])), "Yes", "No")</f>
        <v>Yes</v>
      </c>
      <c r="X163" s="123" t="str">
        <f>IF(Table3[[#This Row],[Column11]]="yes","tags included","Auto:")</f>
        <v>tags included</v>
      </c>
      <c r="Y16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6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Row],[TagOrderMethod]]="Auto:",IF(T163&gt;0,T163,IF(COUNTBLANK(K163:R163)=8,"",(IF(Table3[[#This Row],[Column11]]&lt;&gt;"no",Table3[[#This Row],[Size]]*(SUM(Table3[[#This Row],[Date 1]:[Date 8]])),"")))),""))),(Table3[[#This Row],[Bundle]])),"")</f>
        <v/>
      </c>
      <c r="AA163" s="74" t="str">
        <f t="shared" si="3"/>
        <v/>
      </c>
      <c r="AB163" s="60"/>
      <c r="AC163" s="31"/>
      <c r="AD163" s="32"/>
      <c r="AE163" s="33"/>
      <c r="AF163" s="33" t="s">
        <v>16</v>
      </c>
      <c r="AG163" s="33" t="s">
        <v>16</v>
      </c>
      <c r="AH163" s="33" t="s">
        <v>16</v>
      </c>
      <c r="AI163" s="33"/>
      <c r="AJ163" s="33" t="s">
        <v>16</v>
      </c>
      <c r="AK163" s="105" t="b">
        <f>IF(AND(Table3[[#This Row],[Column7]]=TRUE,COUNTBLANK(Table3[[#This Row],[Date 1]:[Date 8]])=8),TRUE,FALSE)</f>
        <v>0</v>
      </c>
      <c r="AL163" s="105" t="b">
        <f>COUNTIF(Table3[[#This Row],[26]:[512]],"yes")&gt;0</f>
        <v>0</v>
      </c>
      <c r="AM163" s="25" t="e">
        <f>IF(COUNTBLANK(K163:AB163)&lt;&gt;13,IF(Table3[[#This Row],[Comments]]="Please order in multiples of 20. Minimum order of 100.",IF(COUNTBLANK(Table3[[#This Row],[Date 1]:[Order]])=12,"",1),1),IF(OR(G163="yes",H163="yes",I163="yes",F163="yes",#REF!="yes",J163="yes"),1,""))</f>
        <v>#REF!</v>
      </c>
    </row>
    <row r="164" spans="1:39" ht="36" thickBot="1">
      <c r="A164" s="20" t="s">
        <v>784</v>
      </c>
      <c r="B164" s="135" t="s">
        <v>8198</v>
      </c>
      <c r="C164" s="133"/>
      <c r="D164" s="131" t="s">
        <v>8174</v>
      </c>
      <c r="E164" s="260" t="s">
        <v>7731</v>
      </c>
      <c r="F164" s="22" t="s">
        <v>16</v>
      </c>
      <c r="G164" s="22" t="s">
        <v>16</v>
      </c>
      <c r="H164" s="22" t="s">
        <v>16</v>
      </c>
      <c r="I164" s="22"/>
      <c r="J164" s="22" t="s">
        <v>16</v>
      </c>
      <c r="K164" s="15"/>
      <c r="L164" s="16"/>
      <c r="M164" s="16"/>
      <c r="N164" s="16"/>
      <c r="O164" s="16"/>
      <c r="P164" s="16"/>
      <c r="Q164" s="16"/>
      <c r="R164" s="109"/>
      <c r="S164" s="218" t="str">
        <f>Table3[[#This Row],[Column12]]</f>
        <v>tags included</v>
      </c>
      <c r="T164" s="19"/>
      <c r="U164" s="122" t="str">
        <f>IF(Table3[[#This Row],[TagOrderMethod]]="Ratio:","plants per 1 tag",IF(Table3[[#This Row],[TagOrderMethod]]="tags included","",IF(Table3[[#This Row],[TagOrderMethod]]="Qty:","tags",IF(Table3[[#This Row],[TagOrderMethod]]="Auto:",IF(T164&lt;&gt;"","tags","")))))</f>
        <v/>
      </c>
      <c r="V164" s="123">
        <v>50</v>
      </c>
      <c r="W164" s="123" t="str">
        <f>IF(ISNUMBER(SEARCH("tag",Table3[[#This Row],[Notes]])), "Yes", "No")</f>
        <v>Yes</v>
      </c>
      <c r="X164" s="123" t="str">
        <f>IF(Table3[[#This Row],[Column11]]="yes","tags included","Auto:")</f>
        <v>tags included</v>
      </c>
      <c r="Y16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6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Row],[TagOrderMethod]]="Auto:",IF(T164&gt;0,T164,IF(COUNTBLANK(K164:R164)=8,"",(IF(Table3[[#This Row],[Column11]]&lt;&gt;"no",Table3[[#This Row],[Size]]*(SUM(Table3[[#This Row],[Date 1]:[Date 8]])),"")))),""))),(Table3[[#This Row],[Bundle]])),"")</f>
        <v/>
      </c>
      <c r="AA164" s="74" t="str">
        <f t="shared" si="3"/>
        <v/>
      </c>
      <c r="AB164" s="60"/>
      <c r="AC164" s="31"/>
      <c r="AD164" s="32"/>
      <c r="AE164" s="33"/>
      <c r="AF164" s="33" t="s">
        <v>16</v>
      </c>
      <c r="AG164" s="33" t="s">
        <v>16</v>
      </c>
      <c r="AH164" s="33" t="s">
        <v>16</v>
      </c>
      <c r="AI164" s="33"/>
      <c r="AJ164" s="33" t="s">
        <v>16</v>
      </c>
      <c r="AK164" s="105" t="b">
        <f>IF(AND(Table3[[#This Row],[Column7]]=TRUE,COUNTBLANK(Table3[[#This Row],[Date 1]:[Date 8]])=8),TRUE,FALSE)</f>
        <v>0</v>
      </c>
      <c r="AL164" s="105" t="b">
        <f>COUNTIF(Table3[[#This Row],[26]:[512]],"yes")&gt;0</f>
        <v>0</v>
      </c>
      <c r="AM164" s="25" t="e">
        <f>IF(COUNTBLANK(K164:AB164)&lt;&gt;13,IF(Table3[[#This Row],[Comments]]="Please order in multiples of 20. Minimum order of 100.",IF(COUNTBLANK(Table3[[#This Row],[Date 1]:[Order]])=12,"",1),1),IF(OR(G164="yes",H164="yes",I164="yes",F164="yes",#REF!="yes",J164="yes"),1,""))</f>
        <v>#REF!</v>
      </c>
    </row>
    <row r="165" spans="1:39" ht="36" thickBot="1">
      <c r="A165" s="20" t="s">
        <v>784</v>
      </c>
      <c r="B165" s="135" t="s">
        <v>8198</v>
      </c>
      <c r="C165" s="133"/>
      <c r="D165" s="131" t="s">
        <v>8079</v>
      </c>
      <c r="E165" s="260" t="s">
        <v>7731</v>
      </c>
      <c r="F165" s="22" t="s">
        <v>16</v>
      </c>
      <c r="G165" s="22" t="s">
        <v>16</v>
      </c>
      <c r="H165" s="22" t="s">
        <v>16</v>
      </c>
      <c r="I165" s="22"/>
      <c r="J165" s="22" t="s">
        <v>16</v>
      </c>
      <c r="K165" s="15"/>
      <c r="L165" s="16"/>
      <c r="M165" s="16"/>
      <c r="N165" s="16"/>
      <c r="O165" s="16"/>
      <c r="P165" s="16"/>
      <c r="Q165" s="16"/>
      <c r="R165" s="109"/>
      <c r="S165" s="218" t="str">
        <f>Table3[[#This Row],[Column12]]</f>
        <v>tags included</v>
      </c>
      <c r="T165" s="19"/>
      <c r="U165" s="122" t="str">
        <f>IF(Table3[[#This Row],[TagOrderMethod]]="Ratio:","plants per 1 tag",IF(Table3[[#This Row],[TagOrderMethod]]="tags included","",IF(Table3[[#This Row],[TagOrderMethod]]="Qty:","tags",IF(Table3[[#This Row],[TagOrderMethod]]="Auto:",IF(T165&lt;&gt;"","tags","")))))</f>
        <v/>
      </c>
      <c r="V165" s="123">
        <v>50</v>
      </c>
      <c r="W165" s="123" t="str">
        <f>IF(ISNUMBER(SEARCH("tag",Table3[[#This Row],[Notes]])), "Yes", "No")</f>
        <v>Yes</v>
      </c>
      <c r="X165" s="123" t="str">
        <f>IF(Table3[[#This Row],[Column11]]="yes","tags included","Auto:")</f>
        <v>tags included</v>
      </c>
      <c r="Y16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6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Row],[TagOrderMethod]]="Auto:",IF(T165&gt;0,T165,IF(COUNTBLANK(K165:R165)=8,"",(IF(Table3[[#This Row],[Column11]]&lt;&gt;"no",Table3[[#This Row],[Size]]*(SUM(Table3[[#This Row],[Date 1]:[Date 8]])),"")))),""))),(Table3[[#This Row],[Bundle]])),"")</f>
        <v/>
      </c>
      <c r="AA165" s="74" t="str">
        <f t="shared" si="3"/>
        <v/>
      </c>
      <c r="AB165" s="60"/>
      <c r="AC165" s="31"/>
      <c r="AD165" s="32"/>
      <c r="AE165" s="33"/>
      <c r="AF165" s="33" t="s">
        <v>16</v>
      </c>
      <c r="AG165" s="33" t="s">
        <v>16</v>
      </c>
      <c r="AH165" s="33" t="s">
        <v>16</v>
      </c>
      <c r="AI165" s="33"/>
      <c r="AJ165" s="33" t="s">
        <v>16</v>
      </c>
      <c r="AK165" s="105" t="b">
        <f>IF(AND(Table3[[#This Row],[Column7]]=TRUE,COUNTBLANK(Table3[[#This Row],[Date 1]:[Date 8]])=8),TRUE,FALSE)</f>
        <v>0</v>
      </c>
      <c r="AL165" s="105" t="b">
        <f>COUNTIF(Table3[[#This Row],[26]:[512]],"yes")&gt;0</f>
        <v>0</v>
      </c>
      <c r="AM165" s="25" t="e">
        <f>IF(COUNTBLANK(K165:AB165)&lt;&gt;13,IF(Table3[[#This Row],[Comments]]="Please order in multiples of 20. Minimum order of 100.",IF(COUNTBLANK(Table3[[#This Row],[Date 1]:[Order]])=12,"",1),1),IF(OR(G165="yes",H165="yes",I165="yes",F165="yes",#REF!="yes",J165="yes"),1,""))</f>
        <v>#REF!</v>
      </c>
    </row>
    <row r="166" spans="1:39" ht="36" thickBot="1">
      <c r="A166" s="20" t="s">
        <v>784</v>
      </c>
      <c r="B166" s="135" t="s">
        <v>8198</v>
      </c>
      <c r="C166" s="133"/>
      <c r="D166" s="131" t="s">
        <v>7936</v>
      </c>
      <c r="E166" s="260" t="s">
        <v>7731</v>
      </c>
      <c r="F166" s="22" t="s">
        <v>16</v>
      </c>
      <c r="G166" s="22" t="s">
        <v>16</v>
      </c>
      <c r="H166" s="22" t="s">
        <v>16</v>
      </c>
      <c r="I166" s="22"/>
      <c r="J166" s="22" t="s">
        <v>16</v>
      </c>
      <c r="K166" s="15"/>
      <c r="L166" s="16"/>
      <c r="M166" s="16"/>
      <c r="N166" s="16"/>
      <c r="O166" s="16"/>
      <c r="P166" s="16"/>
      <c r="Q166" s="16"/>
      <c r="R166" s="109"/>
      <c r="S166" s="218" t="str">
        <f>Table3[[#This Row],[Column12]]</f>
        <v>tags included</v>
      </c>
      <c r="T166" s="19"/>
      <c r="U166" s="122" t="str">
        <f>IF(Table3[[#This Row],[TagOrderMethod]]="Ratio:","plants per 1 tag",IF(Table3[[#This Row],[TagOrderMethod]]="tags included","",IF(Table3[[#This Row],[TagOrderMethod]]="Qty:","tags",IF(Table3[[#This Row],[TagOrderMethod]]="Auto:",IF(T166&lt;&gt;"","tags","")))))</f>
        <v/>
      </c>
      <c r="V166" s="123">
        <v>50</v>
      </c>
      <c r="W166" s="123" t="str">
        <f>IF(ISNUMBER(SEARCH("tag",Table3[[#This Row],[Notes]])), "Yes", "No")</f>
        <v>Yes</v>
      </c>
      <c r="X166" s="123" t="str">
        <f>IF(Table3[[#This Row],[Column11]]="yes","tags included","Auto:")</f>
        <v>tags included</v>
      </c>
      <c r="Y16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6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Row],[TagOrderMethod]]="Auto:",IF(T166&gt;0,T166,IF(COUNTBLANK(K166:R166)=8,"",(IF(Table3[[#This Row],[Column11]]&lt;&gt;"no",Table3[[#This Row],[Size]]*(SUM(Table3[[#This Row],[Date 1]:[Date 8]])),"")))),""))),(Table3[[#This Row],[Bundle]])),"")</f>
        <v/>
      </c>
      <c r="AA166" s="74" t="str">
        <f t="shared" si="3"/>
        <v/>
      </c>
      <c r="AB166" s="60"/>
      <c r="AC166" s="31"/>
      <c r="AD166" s="32"/>
      <c r="AE166" s="33"/>
      <c r="AF166" s="33" t="s">
        <v>16</v>
      </c>
      <c r="AG166" s="33" t="s">
        <v>16</v>
      </c>
      <c r="AH166" s="33" t="s">
        <v>16</v>
      </c>
      <c r="AI166" s="33"/>
      <c r="AJ166" s="33" t="s">
        <v>16</v>
      </c>
      <c r="AK166" s="105" t="b">
        <f>IF(AND(Table3[[#This Row],[Column7]]=TRUE,COUNTBLANK(Table3[[#This Row],[Date 1]:[Date 8]])=8),TRUE,FALSE)</f>
        <v>0</v>
      </c>
      <c r="AL166" s="105" t="b">
        <f>COUNTIF(Table3[[#This Row],[26]:[512]],"yes")&gt;0</f>
        <v>0</v>
      </c>
      <c r="AM166" s="25" t="e">
        <f>IF(COUNTBLANK(K166:AB166)&lt;&gt;13,IF(Table3[[#This Row],[Comments]]="Please order in multiples of 20. Minimum order of 100.",IF(COUNTBLANK(Table3[[#This Row],[Date 1]:[Order]])=12,"",1),1),IF(OR(G166="yes",H166="yes",I166="yes",F166="yes",#REF!="yes",J166="yes"),1,""))</f>
        <v>#REF!</v>
      </c>
    </row>
    <row r="167" spans="1:39" ht="36" thickBot="1">
      <c r="A167" s="20" t="s">
        <v>784</v>
      </c>
      <c r="B167" s="135" t="s">
        <v>8198</v>
      </c>
      <c r="C167" s="133"/>
      <c r="D167" s="131" t="s">
        <v>7937</v>
      </c>
      <c r="E167" s="260" t="s">
        <v>7731</v>
      </c>
      <c r="F167" s="22" t="s">
        <v>16</v>
      </c>
      <c r="G167" s="22" t="s">
        <v>16</v>
      </c>
      <c r="H167" s="22" t="s">
        <v>16</v>
      </c>
      <c r="I167" s="22"/>
      <c r="J167" s="22" t="s">
        <v>16</v>
      </c>
      <c r="K167" s="15"/>
      <c r="L167" s="16"/>
      <c r="M167" s="16"/>
      <c r="N167" s="16"/>
      <c r="O167" s="16"/>
      <c r="P167" s="16"/>
      <c r="Q167" s="16"/>
      <c r="R167" s="109"/>
      <c r="S167" s="218" t="str">
        <f>Table3[[#This Row],[Column12]]</f>
        <v>tags included</v>
      </c>
      <c r="T167" s="19"/>
      <c r="U167" s="122" t="str">
        <f>IF(Table3[[#This Row],[TagOrderMethod]]="Ratio:","plants per 1 tag",IF(Table3[[#This Row],[TagOrderMethod]]="tags included","",IF(Table3[[#This Row],[TagOrderMethod]]="Qty:","tags",IF(Table3[[#This Row],[TagOrderMethod]]="Auto:",IF(T167&lt;&gt;"","tags","")))))</f>
        <v/>
      </c>
      <c r="V167" s="123">
        <v>50</v>
      </c>
      <c r="W167" s="123" t="str">
        <f>IF(ISNUMBER(SEARCH("tag",Table3[[#This Row],[Notes]])), "Yes", "No")</f>
        <v>Yes</v>
      </c>
      <c r="X167" s="123" t="str">
        <f>IF(Table3[[#This Row],[Column11]]="yes","tags included","Auto:")</f>
        <v>tags included</v>
      </c>
      <c r="Y16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6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Row],[TagOrderMethod]]="Auto:",IF(T167&gt;0,T167,IF(COUNTBLANK(K167:R167)=8,"",(IF(Table3[[#This Row],[Column11]]&lt;&gt;"no",Table3[[#This Row],[Size]]*(SUM(Table3[[#This Row],[Date 1]:[Date 8]])),"")))),""))),(Table3[[#This Row],[Bundle]])),"")</f>
        <v/>
      </c>
      <c r="AA167" s="74" t="str">
        <f t="shared" si="3"/>
        <v/>
      </c>
      <c r="AB167" s="60"/>
      <c r="AC167" s="31"/>
      <c r="AD167" s="32"/>
      <c r="AE167" s="33"/>
      <c r="AF167" s="33" t="s">
        <v>16</v>
      </c>
      <c r="AG167" s="33" t="s">
        <v>16</v>
      </c>
      <c r="AH167" s="33" t="s">
        <v>16</v>
      </c>
      <c r="AI167" s="33"/>
      <c r="AJ167" s="33" t="s">
        <v>16</v>
      </c>
      <c r="AK167" s="105" t="b">
        <f>IF(AND(Table3[[#This Row],[Column7]]=TRUE,COUNTBLANK(Table3[[#This Row],[Date 1]:[Date 8]])=8),TRUE,FALSE)</f>
        <v>0</v>
      </c>
      <c r="AL167" s="105" t="b">
        <f>COUNTIF(Table3[[#This Row],[26]:[512]],"yes")&gt;0</f>
        <v>0</v>
      </c>
      <c r="AM167" s="25" t="e">
        <f>IF(COUNTBLANK(K167:AB167)&lt;&gt;13,IF(Table3[[#This Row],[Comments]]="Please order in multiples of 20. Minimum order of 100.",IF(COUNTBLANK(Table3[[#This Row],[Date 1]:[Order]])=12,"",1),1),IF(OR(G167="yes",H167="yes",I167="yes",F167="yes",#REF!="yes",J167="yes"),1,""))</f>
        <v>#REF!</v>
      </c>
    </row>
    <row r="168" spans="1:39" ht="36" thickBot="1">
      <c r="A168" s="20" t="s">
        <v>784</v>
      </c>
      <c r="B168" s="135" t="s">
        <v>8198</v>
      </c>
      <c r="C168" s="133"/>
      <c r="D168" s="131" t="s">
        <v>8175</v>
      </c>
      <c r="E168" s="260" t="s">
        <v>7731</v>
      </c>
      <c r="F168" s="22" t="s">
        <v>16</v>
      </c>
      <c r="G168" s="22" t="s">
        <v>16</v>
      </c>
      <c r="H168" s="22" t="s">
        <v>16</v>
      </c>
      <c r="I168" s="22"/>
      <c r="J168" s="22" t="s">
        <v>16</v>
      </c>
      <c r="K168" s="15"/>
      <c r="L168" s="16"/>
      <c r="M168" s="16"/>
      <c r="N168" s="16"/>
      <c r="O168" s="16"/>
      <c r="P168" s="16"/>
      <c r="Q168" s="16"/>
      <c r="R168" s="109"/>
      <c r="S168" s="218" t="str">
        <f>Table3[[#This Row],[Column12]]</f>
        <v>tags included</v>
      </c>
      <c r="T168" s="19"/>
      <c r="U168" s="122" t="str">
        <f>IF(Table3[[#This Row],[TagOrderMethod]]="Ratio:","plants per 1 tag",IF(Table3[[#This Row],[TagOrderMethod]]="tags included","",IF(Table3[[#This Row],[TagOrderMethod]]="Qty:","tags",IF(Table3[[#This Row],[TagOrderMethod]]="Auto:",IF(T168&lt;&gt;"","tags","")))))</f>
        <v/>
      </c>
      <c r="V168" s="123">
        <v>50</v>
      </c>
      <c r="W168" s="123" t="str">
        <f>IF(ISNUMBER(SEARCH("tag",Table3[[#This Row],[Notes]])), "Yes", "No")</f>
        <v>Yes</v>
      </c>
      <c r="X168" s="123" t="str">
        <f>IF(Table3[[#This Row],[Column11]]="yes","tags included","Auto:")</f>
        <v>tags included</v>
      </c>
      <c r="Y16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6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Row],[TagOrderMethod]]="Auto:",IF(T168&gt;0,T168,IF(COUNTBLANK(K168:R168)=8,"",(IF(Table3[[#This Row],[Column11]]&lt;&gt;"no",Table3[[#This Row],[Size]]*(SUM(Table3[[#This Row],[Date 1]:[Date 8]])),"")))),""))),(Table3[[#This Row],[Bundle]])),"")</f>
        <v/>
      </c>
      <c r="AA168" s="74" t="str">
        <f t="shared" si="3"/>
        <v/>
      </c>
      <c r="AB168" s="60"/>
      <c r="AC168" s="31"/>
      <c r="AD168" s="32"/>
      <c r="AE168" s="33"/>
      <c r="AF168" s="33" t="s">
        <v>16</v>
      </c>
      <c r="AG168" s="33" t="s">
        <v>16</v>
      </c>
      <c r="AH168" s="33" t="s">
        <v>16</v>
      </c>
      <c r="AI168" s="33"/>
      <c r="AJ168" s="33" t="s">
        <v>16</v>
      </c>
      <c r="AK168" s="105" t="b">
        <f>IF(AND(Table3[[#This Row],[Column7]]=TRUE,COUNTBLANK(Table3[[#This Row],[Date 1]:[Date 8]])=8),TRUE,FALSE)</f>
        <v>0</v>
      </c>
      <c r="AL168" s="105" t="b">
        <f>COUNTIF(Table3[[#This Row],[26]:[512]],"yes")&gt;0</f>
        <v>0</v>
      </c>
      <c r="AM168" s="25" t="e">
        <f>IF(COUNTBLANK(K168:AB168)&lt;&gt;13,IF(Table3[[#This Row],[Comments]]="Please order in multiples of 20. Minimum order of 100.",IF(COUNTBLANK(Table3[[#This Row],[Date 1]:[Order]])=12,"",1),1),IF(OR(G168="yes",H168="yes",I168="yes",F168="yes",#REF!="yes",J168="yes"),1,""))</f>
        <v>#REF!</v>
      </c>
    </row>
    <row r="169" spans="1:39" ht="36" thickBot="1">
      <c r="A169" s="20" t="s">
        <v>784</v>
      </c>
      <c r="B169" s="135" t="s">
        <v>8198</v>
      </c>
      <c r="C169" s="133"/>
      <c r="D169" s="131" t="s">
        <v>7969</v>
      </c>
      <c r="E169" s="260" t="s">
        <v>7731</v>
      </c>
      <c r="F169" s="22" t="s">
        <v>16</v>
      </c>
      <c r="G169" s="22" t="s">
        <v>16</v>
      </c>
      <c r="H169" s="22" t="s">
        <v>16</v>
      </c>
      <c r="I169" s="22"/>
      <c r="J169" s="22" t="s">
        <v>16</v>
      </c>
      <c r="K169" s="15"/>
      <c r="L169" s="16"/>
      <c r="M169" s="16"/>
      <c r="N169" s="16"/>
      <c r="O169" s="16"/>
      <c r="P169" s="16"/>
      <c r="Q169" s="16"/>
      <c r="R169" s="109"/>
      <c r="S169" s="218" t="str">
        <f>Table3[[#This Row],[Column12]]</f>
        <v>tags included</v>
      </c>
      <c r="T169" s="19"/>
      <c r="U169" s="122" t="str">
        <f>IF(Table3[[#This Row],[TagOrderMethod]]="Ratio:","plants per 1 tag",IF(Table3[[#This Row],[TagOrderMethod]]="tags included","",IF(Table3[[#This Row],[TagOrderMethod]]="Qty:","tags",IF(Table3[[#This Row],[TagOrderMethod]]="Auto:",IF(T169&lt;&gt;"","tags","")))))</f>
        <v/>
      </c>
      <c r="V169" s="123">
        <v>50</v>
      </c>
      <c r="W169" s="123" t="str">
        <f>IF(ISNUMBER(SEARCH("tag",Table3[[#This Row],[Notes]])), "Yes", "No")</f>
        <v>Yes</v>
      </c>
      <c r="X169" s="123" t="str">
        <f>IF(Table3[[#This Row],[Column11]]="yes","tags included","Auto:")</f>
        <v>tags included</v>
      </c>
      <c r="Y16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6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Row],[TagOrderMethod]]="Auto:",IF(T169&gt;0,T169,IF(COUNTBLANK(K169:R169)=8,"",(IF(Table3[[#This Row],[Column11]]&lt;&gt;"no",Table3[[#This Row],[Size]]*(SUM(Table3[[#This Row],[Date 1]:[Date 8]])),"")))),""))),(Table3[[#This Row],[Bundle]])),"")</f>
        <v/>
      </c>
      <c r="AA169" s="74" t="str">
        <f t="shared" si="3"/>
        <v/>
      </c>
      <c r="AB169" s="60"/>
      <c r="AC169" s="31"/>
      <c r="AD169" s="32"/>
      <c r="AE169" s="33"/>
      <c r="AF169" s="33" t="s">
        <v>16</v>
      </c>
      <c r="AG169" s="33" t="s">
        <v>16</v>
      </c>
      <c r="AH169" s="33" t="s">
        <v>16</v>
      </c>
      <c r="AI169" s="33"/>
      <c r="AJ169" s="33" t="s">
        <v>16</v>
      </c>
      <c r="AK169" s="105" t="b">
        <f>IF(AND(Table3[[#This Row],[Column7]]=TRUE,COUNTBLANK(Table3[[#This Row],[Date 1]:[Date 8]])=8),TRUE,FALSE)</f>
        <v>0</v>
      </c>
      <c r="AL169" s="105" t="b">
        <f>COUNTIF(Table3[[#This Row],[26]:[512]],"yes")&gt;0</f>
        <v>0</v>
      </c>
      <c r="AM169" s="25" t="e">
        <f>IF(COUNTBLANK(K169:AB169)&lt;&gt;13,IF(Table3[[#This Row],[Comments]]="Please order in multiples of 20. Minimum order of 100.",IF(COUNTBLANK(Table3[[#This Row],[Date 1]:[Order]])=12,"",1),1),IF(OR(G169="yes",H169="yes",I169="yes",F169="yes",#REF!="yes",J169="yes"),1,""))</f>
        <v>#REF!</v>
      </c>
    </row>
    <row r="170" spans="1:39" ht="36" thickBot="1">
      <c r="A170" s="20" t="s">
        <v>784</v>
      </c>
      <c r="B170" s="135" t="s">
        <v>8198</v>
      </c>
      <c r="C170" s="133"/>
      <c r="D170" s="131" t="s">
        <v>7970</v>
      </c>
      <c r="E170" s="260" t="s">
        <v>7731</v>
      </c>
      <c r="F170" s="22" t="s">
        <v>16</v>
      </c>
      <c r="G170" s="22" t="s">
        <v>16</v>
      </c>
      <c r="H170" s="22" t="s">
        <v>16</v>
      </c>
      <c r="I170" s="22"/>
      <c r="J170" s="22" t="s">
        <v>16</v>
      </c>
      <c r="K170" s="15"/>
      <c r="L170" s="16"/>
      <c r="M170" s="16"/>
      <c r="N170" s="16"/>
      <c r="O170" s="16"/>
      <c r="P170" s="16"/>
      <c r="Q170" s="16"/>
      <c r="R170" s="109"/>
      <c r="S170" s="218" t="str">
        <f>Table3[[#This Row],[Column12]]</f>
        <v>tags included</v>
      </c>
      <c r="T170" s="19"/>
      <c r="U170" s="122" t="str">
        <f>IF(Table3[[#This Row],[TagOrderMethod]]="Ratio:","plants per 1 tag",IF(Table3[[#This Row],[TagOrderMethod]]="tags included","",IF(Table3[[#This Row],[TagOrderMethod]]="Qty:","tags",IF(Table3[[#This Row],[TagOrderMethod]]="Auto:",IF(T170&lt;&gt;"","tags","")))))</f>
        <v/>
      </c>
      <c r="V170" s="123">
        <v>50</v>
      </c>
      <c r="W170" s="123" t="str">
        <f>IF(ISNUMBER(SEARCH("tag",Table3[[#This Row],[Notes]])), "Yes", "No")</f>
        <v>Yes</v>
      </c>
      <c r="X170" s="123" t="str">
        <f>IF(Table3[[#This Row],[Column11]]="yes","tags included","Auto:")</f>
        <v>tags included</v>
      </c>
      <c r="Y17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7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Row],[TagOrderMethod]]="Auto:",IF(T170&gt;0,T170,IF(COUNTBLANK(K170:R170)=8,"",(IF(Table3[[#This Row],[Column11]]&lt;&gt;"no",Table3[[#This Row],[Size]]*(SUM(Table3[[#This Row],[Date 1]:[Date 8]])),"")))),""))),(Table3[[#This Row],[Bundle]])),"")</f>
        <v/>
      </c>
      <c r="AA170" s="74" t="str">
        <f t="shared" si="3"/>
        <v/>
      </c>
      <c r="AB170" s="60"/>
      <c r="AC170" s="31"/>
      <c r="AD170" s="32"/>
      <c r="AE170" s="33"/>
      <c r="AF170" s="33" t="s">
        <v>16</v>
      </c>
      <c r="AG170" s="33" t="s">
        <v>16</v>
      </c>
      <c r="AH170" s="33" t="s">
        <v>16</v>
      </c>
      <c r="AI170" s="33"/>
      <c r="AJ170" s="33" t="s">
        <v>16</v>
      </c>
      <c r="AK170" s="105" t="b">
        <f>IF(AND(Table3[[#This Row],[Column7]]=TRUE,COUNTBLANK(Table3[[#This Row],[Date 1]:[Date 8]])=8),TRUE,FALSE)</f>
        <v>0</v>
      </c>
      <c r="AL170" s="105" t="b">
        <f>COUNTIF(Table3[[#This Row],[26]:[512]],"yes")&gt;0</f>
        <v>0</v>
      </c>
      <c r="AM170" s="25" t="e">
        <f>IF(COUNTBLANK(K170:AB170)&lt;&gt;13,IF(Table3[[#This Row],[Comments]]="Please order in multiples of 20. Minimum order of 100.",IF(COUNTBLANK(Table3[[#This Row],[Date 1]:[Order]])=12,"",1),1),IF(OR(G170="yes",H170="yes",I170="yes",F170="yes",#REF!="yes",J170="yes"),1,""))</f>
        <v>#REF!</v>
      </c>
    </row>
    <row r="171" spans="1:39" ht="36" thickBot="1">
      <c r="A171" s="20" t="s">
        <v>784</v>
      </c>
      <c r="B171" s="135" t="s">
        <v>8198</v>
      </c>
      <c r="C171" s="133"/>
      <c r="D171" s="131" t="s">
        <v>7971</v>
      </c>
      <c r="E171" s="260" t="s">
        <v>7731</v>
      </c>
      <c r="F171" s="22" t="s">
        <v>16</v>
      </c>
      <c r="G171" s="22" t="s">
        <v>16</v>
      </c>
      <c r="H171" s="22" t="s">
        <v>16</v>
      </c>
      <c r="I171" s="22"/>
      <c r="J171" s="22" t="s">
        <v>16</v>
      </c>
      <c r="K171" s="15"/>
      <c r="L171" s="16"/>
      <c r="M171" s="16"/>
      <c r="N171" s="16"/>
      <c r="O171" s="16"/>
      <c r="P171" s="16"/>
      <c r="Q171" s="16"/>
      <c r="R171" s="109"/>
      <c r="S171" s="218" t="str">
        <f>Table3[[#This Row],[Column12]]</f>
        <v>tags included</v>
      </c>
      <c r="T171" s="19"/>
      <c r="U171" s="122" t="str">
        <f>IF(Table3[[#This Row],[TagOrderMethod]]="Ratio:","plants per 1 tag",IF(Table3[[#This Row],[TagOrderMethod]]="tags included","",IF(Table3[[#This Row],[TagOrderMethod]]="Qty:","tags",IF(Table3[[#This Row],[TagOrderMethod]]="Auto:",IF(T171&lt;&gt;"","tags","")))))</f>
        <v/>
      </c>
      <c r="V171" s="123">
        <v>50</v>
      </c>
      <c r="W171" s="123" t="str">
        <f>IF(ISNUMBER(SEARCH("tag",Table3[[#This Row],[Notes]])), "Yes", "No")</f>
        <v>Yes</v>
      </c>
      <c r="X171" s="123" t="str">
        <f>IF(Table3[[#This Row],[Column11]]="yes","tags included","Auto:")</f>
        <v>tags included</v>
      </c>
      <c r="Y17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7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Row],[TagOrderMethod]]="Auto:",IF(T171&gt;0,T171,IF(COUNTBLANK(K171:R171)=8,"",(IF(Table3[[#This Row],[Column11]]&lt;&gt;"no",Table3[[#This Row],[Size]]*(SUM(Table3[[#This Row],[Date 1]:[Date 8]])),"")))),""))),(Table3[[#This Row],[Bundle]])),"")</f>
        <v/>
      </c>
      <c r="AA171" s="74" t="str">
        <f t="shared" si="3"/>
        <v/>
      </c>
      <c r="AB171" s="60"/>
      <c r="AC171" s="31"/>
      <c r="AD171" s="32"/>
      <c r="AE171" s="33"/>
      <c r="AF171" s="33" t="s">
        <v>16</v>
      </c>
      <c r="AG171" s="33" t="s">
        <v>16</v>
      </c>
      <c r="AH171" s="33" t="s">
        <v>16</v>
      </c>
      <c r="AI171" s="33"/>
      <c r="AJ171" s="33" t="s">
        <v>16</v>
      </c>
      <c r="AK171" s="105" t="b">
        <f>IF(AND(Table3[[#This Row],[Column7]]=TRUE,COUNTBLANK(Table3[[#This Row],[Date 1]:[Date 8]])=8),TRUE,FALSE)</f>
        <v>0</v>
      </c>
      <c r="AL171" s="105" t="b">
        <f>COUNTIF(Table3[[#This Row],[26]:[512]],"yes")&gt;0</f>
        <v>0</v>
      </c>
      <c r="AM171" s="25" t="e">
        <f>IF(COUNTBLANK(K171:AB171)&lt;&gt;13,IF(Table3[[#This Row],[Comments]]="Please order in multiples of 20. Minimum order of 100.",IF(COUNTBLANK(Table3[[#This Row],[Date 1]:[Order]])=12,"",1),1),IF(OR(G171="yes",H171="yes",I171="yes",F171="yes",#REF!="yes",J171="yes"),1,""))</f>
        <v>#REF!</v>
      </c>
    </row>
    <row r="172" spans="1:39" ht="36" thickBot="1">
      <c r="A172" s="20" t="s">
        <v>784</v>
      </c>
      <c r="B172" s="135" t="s">
        <v>8198</v>
      </c>
      <c r="C172" s="133"/>
      <c r="D172" s="131" t="s">
        <v>8080</v>
      </c>
      <c r="E172" s="260" t="s">
        <v>7731</v>
      </c>
      <c r="F172" s="22" t="s">
        <v>16</v>
      </c>
      <c r="G172" s="22" t="s">
        <v>16</v>
      </c>
      <c r="H172" s="22" t="s">
        <v>16</v>
      </c>
      <c r="I172" s="22"/>
      <c r="J172" s="22" t="s">
        <v>16</v>
      </c>
      <c r="K172" s="15"/>
      <c r="L172" s="16"/>
      <c r="M172" s="16"/>
      <c r="N172" s="16"/>
      <c r="O172" s="16"/>
      <c r="P172" s="16"/>
      <c r="Q172" s="16"/>
      <c r="R172" s="109"/>
      <c r="S172" s="218" t="str">
        <f>Table3[[#This Row],[Column12]]</f>
        <v>tags included</v>
      </c>
      <c r="T172" s="19"/>
      <c r="U172" s="122" t="str">
        <f>IF(Table3[[#This Row],[TagOrderMethod]]="Ratio:","plants per 1 tag",IF(Table3[[#This Row],[TagOrderMethod]]="tags included","",IF(Table3[[#This Row],[TagOrderMethod]]="Qty:","tags",IF(Table3[[#This Row],[TagOrderMethod]]="Auto:",IF(T172&lt;&gt;"","tags","")))))</f>
        <v/>
      </c>
      <c r="V172" s="123">
        <v>50</v>
      </c>
      <c r="W172" s="123" t="str">
        <f>IF(ISNUMBER(SEARCH("tag",Table3[[#This Row],[Notes]])), "Yes", "No")</f>
        <v>Yes</v>
      </c>
      <c r="X172" s="123" t="str">
        <f>IF(Table3[[#This Row],[Column11]]="yes","tags included","Auto:")</f>
        <v>tags included</v>
      </c>
      <c r="Y17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7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Row],[TagOrderMethod]]="Auto:",IF(T172&gt;0,T172,IF(COUNTBLANK(K172:R172)=8,"",(IF(Table3[[#This Row],[Column11]]&lt;&gt;"no",Table3[[#This Row],[Size]]*(SUM(Table3[[#This Row],[Date 1]:[Date 8]])),"")))),""))),(Table3[[#This Row],[Bundle]])),"")</f>
        <v/>
      </c>
      <c r="AA172" s="74" t="str">
        <f t="shared" si="3"/>
        <v/>
      </c>
      <c r="AB172" s="60"/>
      <c r="AC172" s="31"/>
      <c r="AD172" s="32"/>
      <c r="AE172" s="33"/>
      <c r="AF172" s="33" t="s">
        <v>16</v>
      </c>
      <c r="AG172" s="33" t="s">
        <v>16</v>
      </c>
      <c r="AH172" s="33" t="s">
        <v>16</v>
      </c>
      <c r="AI172" s="33"/>
      <c r="AJ172" s="33" t="s">
        <v>16</v>
      </c>
      <c r="AK172" s="105" t="b">
        <f>IF(AND(Table3[[#This Row],[Column7]]=TRUE,COUNTBLANK(Table3[[#This Row],[Date 1]:[Date 8]])=8),TRUE,FALSE)</f>
        <v>0</v>
      </c>
      <c r="AL172" s="105" t="b">
        <f>COUNTIF(Table3[[#This Row],[26]:[512]],"yes")&gt;0</f>
        <v>0</v>
      </c>
      <c r="AM172" s="25" t="e">
        <f>IF(COUNTBLANK(K172:AB172)&lt;&gt;13,IF(Table3[[#This Row],[Comments]]="Please order in multiples of 20. Minimum order of 100.",IF(COUNTBLANK(Table3[[#This Row],[Date 1]:[Order]])=12,"",1),1),IF(OR(G172="yes",H172="yes",I172="yes",F172="yes",#REF!="yes",J172="yes"),1,""))</f>
        <v>#REF!</v>
      </c>
    </row>
    <row r="173" spans="1:39" ht="36" thickBot="1">
      <c r="A173" s="20" t="s">
        <v>784</v>
      </c>
      <c r="B173" s="135" t="s">
        <v>8198</v>
      </c>
      <c r="C173" s="133"/>
      <c r="D173" s="131" t="s">
        <v>8081</v>
      </c>
      <c r="E173" s="260" t="s">
        <v>7731</v>
      </c>
      <c r="F173" s="22" t="s">
        <v>16</v>
      </c>
      <c r="G173" s="22" t="s">
        <v>16</v>
      </c>
      <c r="H173" s="22" t="s">
        <v>16</v>
      </c>
      <c r="I173" s="22"/>
      <c r="J173" s="22" t="s">
        <v>16</v>
      </c>
      <c r="K173" s="15"/>
      <c r="L173" s="16"/>
      <c r="M173" s="16"/>
      <c r="N173" s="16"/>
      <c r="O173" s="16"/>
      <c r="P173" s="16"/>
      <c r="Q173" s="16"/>
      <c r="R173" s="109"/>
      <c r="S173" s="218" t="str">
        <f>Table3[[#This Row],[Column12]]</f>
        <v>tags included</v>
      </c>
      <c r="T173" s="19"/>
      <c r="U173" s="122" t="str">
        <f>IF(Table3[[#This Row],[TagOrderMethod]]="Ratio:","plants per 1 tag",IF(Table3[[#This Row],[TagOrderMethod]]="tags included","",IF(Table3[[#This Row],[TagOrderMethod]]="Qty:","tags",IF(Table3[[#This Row],[TagOrderMethod]]="Auto:",IF(T173&lt;&gt;"","tags","")))))</f>
        <v/>
      </c>
      <c r="V173" s="123">
        <v>50</v>
      </c>
      <c r="W173" s="123" t="str">
        <f>IF(ISNUMBER(SEARCH("tag",Table3[[#This Row],[Notes]])), "Yes", "No")</f>
        <v>Yes</v>
      </c>
      <c r="X173" s="123" t="str">
        <f>IF(Table3[[#This Row],[Column11]]="yes","tags included","Auto:")</f>
        <v>tags included</v>
      </c>
      <c r="Y17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7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Row],[TagOrderMethod]]="Auto:",IF(T173&gt;0,T173,IF(COUNTBLANK(K173:R173)=8,"",(IF(Table3[[#This Row],[Column11]]&lt;&gt;"no",Table3[[#This Row],[Size]]*(SUM(Table3[[#This Row],[Date 1]:[Date 8]])),"")))),""))),(Table3[[#This Row],[Bundle]])),"")</f>
        <v/>
      </c>
      <c r="AA173" s="74" t="str">
        <f t="shared" si="3"/>
        <v/>
      </c>
      <c r="AB173" s="60"/>
      <c r="AC173" s="31"/>
      <c r="AD173" s="32"/>
      <c r="AE173" s="33"/>
      <c r="AF173" s="33" t="s">
        <v>16</v>
      </c>
      <c r="AG173" s="33" t="s">
        <v>16</v>
      </c>
      <c r="AH173" s="33" t="s">
        <v>16</v>
      </c>
      <c r="AI173" s="33"/>
      <c r="AJ173" s="33" t="s">
        <v>16</v>
      </c>
      <c r="AK173" s="105" t="b">
        <f>IF(AND(Table3[[#This Row],[Column7]]=TRUE,COUNTBLANK(Table3[[#This Row],[Date 1]:[Date 8]])=8),TRUE,FALSE)</f>
        <v>0</v>
      </c>
      <c r="AL173" s="105" t="b">
        <f>COUNTIF(Table3[[#This Row],[26]:[512]],"yes")&gt;0</f>
        <v>0</v>
      </c>
      <c r="AM173" s="25" t="e">
        <f>IF(COUNTBLANK(K173:AB173)&lt;&gt;13,IF(Table3[[#This Row],[Comments]]="Please order in multiples of 20. Minimum order of 100.",IF(COUNTBLANK(Table3[[#This Row],[Date 1]:[Order]])=12,"",1),1),IF(OR(G173="yes",H173="yes",I173="yes",F173="yes",#REF!="yes",J173="yes"),1,""))</f>
        <v>#REF!</v>
      </c>
    </row>
    <row r="174" spans="1:39" ht="36" thickBot="1">
      <c r="A174" s="20" t="s">
        <v>784</v>
      </c>
      <c r="B174" s="135" t="s">
        <v>8198</v>
      </c>
      <c r="C174" s="133"/>
      <c r="D174" s="131" t="s">
        <v>7972</v>
      </c>
      <c r="E174" s="260" t="s">
        <v>7731</v>
      </c>
      <c r="F174" s="22" t="s">
        <v>16</v>
      </c>
      <c r="G174" s="22" t="s">
        <v>16</v>
      </c>
      <c r="H174" s="22" t="s">
        <v>16</v>
      </c>
      <c r="I174" s="22"/>
      <c r="J174" s="22" t="s">
        <v>16</v>
      </c>
      <c r="K174" s="15"/>
      <c r="L174" s="16"/>
      <c r="M174" s="16"/>
      <c r="N174" s="16"/>
      <c r="O174" s="16"/>
      <c r="P174" s="16"/>
      <c r="Q174" s="16"/>
      <c r="R174" s="109"/>
      <c r="S174" s="218" t="str">
        <f>Table3[[#This Row],[Column12]]</f>
        <v>tags included</v>
      </c>
      <c r="T174" s="19"/>
      <c r="U174" s="122" t="str">
        <f>IF(Table3[[#This Row],[TagOrderMethod]]="Ratio:","plants per 1 tag",IF(Table3[[#This Row],[TagOrderMethod]]="tags included","",IF(Table3[[#This Row],[TagOrderMethod]]="Qty:","tags",IF(Table3[[#This Row],[TagOrderMethod]]="Auto:",IF(T174&lt;&gt;"","tags","")))))</f>
        <v/>
      </c>
      <c r="V174" s="123">
        <v>50</v>
      </c>
      <c r="W174" s="123" t="str">
        <f>IF(ISNUMBER(SEARCH("tag",Table3[[#This Row],[Notes]])), "Yes", "No")</f>
        <v>Yes</v>
      </c>
      <c r="X174" s="123" t="str">
        <f>IF(Table3[[#This Row],[Column11]]="yes","tags included","Auto:")</f>
        <v>tags included</v>
      </c>
      <c r="Y17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7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Row],[TagOrderMethod]]="Auto:",IF(T174&gt;0,T174,IF(COUNTBLANK(K174:R174)=8,"",(IF(Table3[[#This Row],[Column11]]&lt;&gt;"no",Table3[[#This Row],[Size]]*(SUM(Table3[[#This Row],[Date 1]:[Date 8]])),"")))),""))),(Table3[[#This Row],[Bundle]])),"")</f>
        <v/>
      </c>
      <c r="AA174" s="74" t="str">
        <f t="shared" si="3"/>
        <v/>
      </c>
      <c r="AB174" s="60"/>
      <c r="AC174" s="31"/>
      <c r="AD174" s="32"/>
      <c r="AE174" s="33"/>
      <c r="AF174" s="33" t="s">
        <v>16</v>
      </c>
      <c r="AG174" s="33" t="s">
        <v>16</v>
      </c>
      <c r="AH174" s="33" t="s">
        <v>16</v>
      </c>
      <c r="AI174" s="33"/>
      <c r="AJ174" s="33" t="s">
        <v>16</v>
      </c>
      <c r="AK174" s="105" t="b">
        <f>IF(AND(Table3[[#This Row],[Column7]]=TRUE,COUNTBLANK(Table3[[#This Row],[Date 1]:[Date 8]])=8),TRUE,FALSE)</f>
        <v>0</v>
      </c>
      <c r="AL174" s="105" t="b">
        <f>COUNTIF(Table3[[#This Row],[26]:[512]],"yes")&gt;0</f>
        <v>0</v>
      </c>
      <c r="AM174" s="25" t="e">
        <f>IF(COUNTBLANK(K174:AB174)&lt;&gt;13,IF(Table3[[#This Row],[Comments]]="Please order in multiples of 20. Minimum order of 100.",IF(COUNTBLANK(Table3[[#This Row],[Date 1]:[Order]])=12,"",1),1),IF(OR(G174="yes",H174="yes",I174="yes",F174="yes",#REF!="yes",J174="yes"),1,""))</f>
        <v>#REF!</v>
      </c>
    </row>
    <row r="175" spans="1:39" ht="36" thickBot="1">
      <c r="A175" s="20" t="s">
        <v>784</v>
      </c>
      <c r="B175" s="135" t="s">
        <v>8198</v>
      </c>
      <c r="C175" s="133"/>
      <c r="D175" s="131" t="s">
        <v>7986</v>
      </c>
      <c r="E175" s="260" t="s">
        <v>7731</v>
      </c>
      <c r="F175" s="22" t="s">
        <v>16</v>
      </c>
      <c r="G175" s="22" t="s">
        <v>16</v>
      </c>
      <c r="H175" s="22" t="s">
        <v>16</v>
      </c>
      <c r="I175" s="22"/>
      <c r="J175" s="22" t="s">
        <v>16</v>
      </c>
      <c r="K175" s="15"/>
      <c r="L175" s="16"/>
      <c r="M175" s="16"/>
      <c r="N175" s="16"/>
      <c r="O175" s="16"/>
      <c r="P175" s="16"/>
      <c r="Q175" s="16"/>
      <c r="R175" s="109"/>
      <c r="S175" s="218" t="str">
        <f>Table3[[#This Row],[Column12]]</f>
        <v>tags included</v>
      </c>
      <c r="T175" s="19"/>
      <c r="U175" s="122" t="str">
        <f>IF(Table3[[#This Row],[TagOrderMethod]]="Ratio:","plants per 1 tag",IF(Table3[[#This Row],[TagOrderMethod]]="tags included","",IF(Table3[[#This Row],[TagOrderMethod]]="Qty:","tags",IF(Table3[[#This Row],[TagOrderMethod]]="Auto:",IF(T175&lt;&gt;"","tags","")))))</f>
        <v/>
      </c>
      <c r="V175" s="123">
        <v>50</v>
      </c>
      <c r="W175" s="123" t="str">
        <f>IF(ISNUMBER(SEARCH("tag",Table3[[#This Row],[Notes]])), "Yes", "No")</f>
        <v>Yes</v>
      </c>
      <c r="X175" s="123" t="str">
        <f>IF(Table3[[#This Row],[Column11]]="yes","tags included","Auto:")</f>
        <v>tags included</v>
      </c>
      <c r="Y17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7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Row],[TagOrderMethod]]="Auto:",IF(T175&gt;0,T175,IF(COUNTBLANK(K175:R175)=8,"",(IF(Table3[[#This Row],[Column11]]&lt;&gt;"no",Table3[[#This Row],[Size]]*(SUM(Table3[[#This Row],[Date 1]:[Date 8]])),"")))),""))),(Table3[[#This Row],[Bundle]])),"")</f>
        <v/>
      </c>
      <c r="AA175" s="74" t="str">
        <f t="shared" si="3"/>
        <v/>
      </c>
      <c r="AB175" s="60"/>
      <c r="AC175" s="31"/>
      <c r="AD175" s="32"/>
      <c r="AE175" s="33"/>
      <c r="AF175" s="33" t="s">
        <v>16</v>
      </c>
      <c r="AG175" s="33" t="s">
        <v>16</v>
      </c>
      <c r="AH175" s="33" t="s">
        <v>16</v>
      </c>
      <c r="AI175" s="33"/>
      <c r="AJ175" s="33" t="s">
        <v>16</v>
      </c>
      <c r="AK175" s="105" t="b">
        <f>IF(AND(Table3[[#This Row],[Column7]]=TRUE,COUNTBLANK(Table3[[#This Row],[Date 1]:[Date 8]])=8),TRUE,FALSE)</f>
        <v>0</v>
      </c>
      <c r="AL175" s="105" t="b">
        <f>COUNTIF(Table3[[#This Row],[26]:[512]],"yes")&gt;0</f>
        <v>0</v>
      </c>
      <c r="AM175" s="25" t="e">
        <f>IF(COUNTBLANK(K175:AB175)&lt;&gt;13,IF(Table3[[#This Row],[Comments]]="Please order in multiples of 20. Minimum order of 100.",IF(COUNTBLANK(Table3[[#This Row],[Date 1]:[Order]])=12,"",1),1),IF(OR(G175="yes",H175="yes",I175="yes",F175="yes",#REF!="yes",J175="yes"),1,""))</f>
        <v>#REF!</v>
      </c>
    </row>
    <row r="176" spans="1:39" ht="36" thickBot="1">
      <c r="A176" s="20" t="s">
        <v>784</v>
      </c>
      <c r="B176" s="135" t="s">
        <v>8198</v>
      </c>
      <c r="C176" s="133"/>
      <c r="D176" s="131" t="s">
        <v>7870</v>
      </c>
      <c r="E176" s="23"/>
      <c r="F176" s="22" t="s">
        <v>16</v>
      </c>
      <c r="G176" s="22" t="s">
        <v>16</v>
      </c>
      <c r="H176" s="22"/>
      <c r="I176" s="22"/>
      <c r="J176" s="22" t="s">
        <v>16</v>
      </c>
      <c r="K176" s="15"/>
      <c r="L176" s="16"/>
      <c r="M176" s="16"/>
      <c r="N176" s="16"/>
      <c r="O176" s="16"/>
      <c r="P176" s="16"/>
      <c r="Q176" s="16"/>
      <c r="R176" s="109"/>
      <c r="S176" s="218" t="str">
        <f>Table3[[#This Row],[Column12]]</f>
        <v>Auto:</v>
      </c>
      <c r="T176" s="19"/>
      <c r="U176" s="122" t="str">
        <f>IF(Table3[[#This Row],[TagOrderMethod]]="Ratio:","plants per 1 tag",IF(Table3[[#This Row],[TagOrderMethod]]="tags included","",IF(Table3[[#This Row],[TagOrderMethod]]="Qty:","tags",IF(Table3[[#This Row],[TagOrderMethod]]="Auto:",IF(T176&lt;&gt;"","tags","")))))</f>
        <v/>
      </c>
      <c r="V176" s="123">
        <v>50</v>
      </c>
      <c r="W176" s="123" t="str">
        <f>IF(ISNUMBER(SEARCH("tag",Table3[[#This Row],[Notes]])), "Yes", "No")</f>
        <v>No</v>
      </c>
      <c r="X176" s="123" t="str">
        <f>IF(Table3[[#This Row],[Column11]]="yes","tags included","Auto:")</f>
        <v>Auto:</v>
      </c>
      <c r="Y17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7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Row],[TagOrderMethod]]="Auto:",IF(T176&gt;0,T176,IF(COUNTBLANK(K176:R176)=8,"",(IF(Table3[[#This Row],[Column11]]&lt;&gt;"no",Table3[[#This Row],[Size]]*(SUM(Table3[[#This Row],[Date 1]:[Date 8]])),"")))),""))),(Table3[[#This Row],[Bundle]])),"")</f>
        <v/>
      </c>
      <c r="AA176" s="74" t="str">
        <f t="shared" si="3"/>
        <v/>
      </c>
      <c r="AB176" s="60"/>
      <c r="AC176" s="31"/>
      <c r="AD176" s="32"/>
      <c r="AE176" s="33"/>
      <c r="AF176" s="33" t="s">
        <v>16</v>
      </c>
      <c r="AG176" s="33" t="s">
        <v>16</v>
      </c>
      <c r="AH176" s="33"/>
      <c r="AI176" s="33"/>
      <c r="AJ176" s="33" t="s">
        <v>16</v>
      </c>
      <c r="AK176" s="105" t="b">
        <f>IF(AND(Table3[[#This Row],[Column7]]=TRUE,COUNTBLANK(Table3[[#This Row],[Date 1]:[Date 8]])=8),TRUE,FALSE)</f>
        <v>0</v>
      </c>
      <c r="AL176" s="105" t="b">
        <f>COUNTIF(Table3[[#This Row],[26]:[512]],"yes")&gt;0</f>
        <v>0</v>
      </c>
      <c r="AM176" s="25" t="e">
        <f>IF(COUNTBLANK(K176:AB176)&lt;&gt;13,IF(Table3[[#This Row],[Comments]]="Please order in multiples of 20. Minimum order of 100.",IF(COUNTBLANK(Table3[[#This Row],[Date 1]:[Order]])=12,"",1),1),IF(OR(G176="yes",H176="yes",I176="yes",F176="yes",#REF!="yes",J176="yes"),1,""))</f>
        <v>#REF!</v>
      </c>
    </row>
    <row r="177" spans="1:39" ht="36" thickBot="1">
      <c r="A177" s="20" t="s">
        <v>784</v>
      </c>
      <c r="B177" s="135" t="s">
        <v>8198</v>
      </c>
      <c r="C177" s="133"/>
      <c r="D177" s="131" t="s">
        <v>7871</v>
      </c>
      <c r="E177" s="23"/>
      <c r="F177" s="22" t="s">
        <v>16</v>
      </c>
      <c r="G177" s="22" t="s">
        <v>16</v>
      </c>
      <c r="H177" s="22"/>
      <c r="I177" s="22"/>
      <c r="J177" s="22" t="s">
        <v>16</v>
      </c>
      <c r="K177" s="15"/>
      <c r="L177" s="16"/>
      <c r="M177" s="16"/>
      <c r="N177" s="16"/>
      <c r="O177" s="16"/>
      <c r="P177" s="16"/>
      <c r="Q177" s="16"/>
      <c r="R177" s="109"/>
      <c r="S177" s="218" t="str">
        <f>Table3[[#This Row],[Column12]]</f>
        <v>Auto:</v>
      </c>
      <c r="T177" s="19"/>
      <c r="U177" s="122" t="str">
        <f>IF(Table3[[#This Row],[TagOrderMethod]]="Ratio:","plants per 1 tag",IF(Table3[[#This Row],[TagOrderMethod]]="tags included","",IF(Table3[[#This Row],[TagOrderMethod]]="Qty:","tags",IF(Table3[[#This Row],[TagOrderMethod]]="Auto:",IF(T177&lt;&gt;"","tags","")))))</f>
        <v/>
      </c>
      <c r="V177" s="123">
        <v>50</v>
      </c>
      <c r="W177" s="123" t="str">
        <f>IF(ISNUMBER(SEARCH("tag",Table3[[#This Row],[Notes]])), "Yes", "No")</f>
        <v>No</v>
      </c>
      <c r="X177" s="123" t="str">
        <f>IF(Table3[[#This Row],[Column11]]="yes","tags included","Auto:")</f>
        <v>Auto:</v>
      </c>
      <c r="Y17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7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Row],[TagOrderMethod]]="Auto:",IF(T177&gt;0,T177,IF(COUNTBLANK(K177:R177)=8,"",(IF(Table3[[#This Row],[Column11]]&lt;&gt;"no",Table3[[#This Row],[Size]]*(SUM(Table3[[#This Row],[Date 1]:[Date 8]])),"")))),""))),(Table3[[#This Row],[Bundle]])),"")</f>
        <v/>
      </c>
      <c r="AA177" s="74" t="str">
        <f t="shared" si="3"/>
        <v/>
      </c>
      <c r="AB177" s="60"/>
      <c r="AC177" s="31"/>
      <c r="AD177" s="32"/>
      <c r="AE177" s="33"/>
      <c r="AF177" s="33" t="s">
        <v>16</v>
      </c>
      <c r="AG177" s="33" t="s">
        <v>16</v>
      </c>
      <c r="AH177" s="33"/>
      <c r="AI177" s="33"/>
      <c r="AJ177" s="33" t="s">
        <v>16</v>
      </c>
      <c r="AK177" s="105" t="b">
        <f>IF(AND(Table3[[#This Row],[Column7]]=TRUE,COUNTBLANK(Table3[[#This Row],[Date 1]:[Date 8]])=8),TRUE,FALSE)</f>
        <v>0</v>
      </c>
      <c r="AL177" s="105" t="b">
        <f>COUNTIF(Table3[[#This Row],[26]:[512]],"yes")&gt;0</f>
        <v>0</v>
      </c>
      <c r="AM177" s="25" t="e">
        <f>IF(COUNTBLANK(K177:AB177)&lt;&gt;13,IF(Table3[[#This Row],[Comments]]="Please order in multiples of 20. Minimum order of 100.",IF(COUNTBLANK(Table3[[#This Row],[Date 1]:[Order]])=12,"",1),1),IF(OR(G177="yes",H177="yes",I177="yes",F177="yes",#REF!="yes",J177="yes"),1,""))</f>
        <v>#REF!</v>
      </c>
    </row>
    <row r="178" spans="1:39" ht="36" thickBot="1">
      <c r="A178" s="20" t="s">
        <v>784</v>
      </c>
      <c r="B178" s="135" t="s">
        <v>8198</v>
      </c>
      <c r="C178" s="133"/>
      <c r="D178" s="131" t="s">
        <v>8082</v>
      </c>
      <c r="E178" s="23"/>
      <c r="F178" s="22" t="s">
        <v>16</v>
      </c>
      <c r="G178" s="22" t="s">
        <v>16</v>
      </c>
      <c r="H178" s="22"/>
      <c r="I178" s="22"/>
      <c r="J178" s="22" t="s">
        <v>16</v>
      </c>
      <c r="K178" s="15"/>
      <c r="L178" s="16"/>
      <c r="M178" s="16"/>
      <c r="N178" s="16"/>
      <c r="O178" s="16"/>
      <c r="P178" s="16"/>
      <c r="Q178" s="16"/>
      <c r="R178" s="109"/>
      <c r="S178" s="218" t="str">
        <f>Table3[[#This Row],[Column12]]</f>
        <v>Auto:</v>
      </c>
      <c r="T178" s="19"/>
      <c r="U178" s="122" t="str">
        <f>IF(Table3[[#This Row],[TagOrderMethod]]="Ratio:","plants per 1 tag",IF(Table3[[#This Row],[TagOrderMethod]]="tags included","",IF(Table3[[#This Row],[TagOrderMethod]]="Qty:","tags",IF(Table3[[#This Row],[TagOrderMethod]]="Auto:",IF(T178&lt;&gt;"","tags","")))))</f>
        <v/>
      </c>
      <c r="V178" s="123">
        <v>50</v>
      </c>
      <c r="W178" s="123" t="str">
        <f>IF(ISNUMBER(SEARCH("tag",Table3[[#This Row],[Notes]])), "Yes", "No")</f>
        <v>No</v>
      </c>
      <c r="X178" s="123" t="str">
        <f>IF(Table3[[#This Row],[Column11]]="yes","tags included","Auto:")</f>
        <v>Auto:</v>
      </c>
      <c r="Y17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7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Row],[TagOrderMethod]]="Auto:",IF(T178&gt;0,T178,IF(COUNTBLANK(K178:R178)=8,"",(IF(Table3[[#This Row],[Column11]]&lt;&gt;"no",Table3[[#This Row],[Size]]*(SUM(Table3[[#This Row],[Date 1]:[Date 8]])),"")))),""))),(Table3[[#This Row],[Bundle]])),"")</f>
        <v/>
      </c>
      <c r="AA178" s="74" t="str">
        <f t="shared" si="3"/>
        <v/>
      </c>
      <c r="AB178" s="60"/>
      <c r="AC178" s="31"/>
      <c r="AD178" s="32"/>
      <c r="AE178" s="33"/>
      <c r="AF178" s="33" t="s">
        <v>16</v>
      </c>
      <c r="AG178" s="33" t="s">
        <v>16</v>
      </c>
      <c r="AH178" s="33"/>
      <c r="AI178" s="33"/>
      <c r="AJ178" s="33" t="s">
        <v>16</v>
      </c>
      <c r="AK178" s="105" t="b">
        <f>IF(AND(Table3[[#This Row],[Column7]]=TRUE,COUNTBLANK(Table3[[#This Row],[Date 1]:[Date 8]])=8),TRUE,FALSE)</f>
        <v>0</v>
      </c>
      <c r="AL178" s="105" t="b">
        <f>COUNTIF(Table3[[#This Row],[26]:[512]],"yes")&gt;0</f>
        <v>0</v>
      </c>
      <c r="AM178" s="25" t="e">
        <f>IF(COUNTBLANK(K178:AB178)&lt;&gt;13,IF(Table3[[#This Row],[Comments]]="Please order in multiples of 20. Minimum order of 100.",IF(COUNTBLANK(Table3[[#This Row],[Date 1]:[Order]])=12,"",1),1),IF(OR(G178="yes",H178="yes",I178="yes",F178="yes",#REF!="yes",J178="yes"),1,""))</f>
        <v>#REF!</v>
      </c>
    </row>
    <row r="179" spans="1:39" ht="36" thickBot="1">
      <c r="A179" s="20" t="s">
        <v>784</v>
      </c>
      <c r="B179" s="135" t="s">
        <v>8198</v>
      </c>
      <c r="C179" s="133"/>
      <c r="D179" s="131" t="s">
        <v>8176</v>
      </c>
      <c r="E179" s="23"/>
      <c r="F179" s="22" t="s">
        <v>16</v>
      </c>
      <c r="G179" s="22" t="s">
        <v>16</v>
      </c>
      <c r="H179" s="22"/>
      <c r="I179" s="22"/>
      <c r="J179" s="22" t="s">
        <v>16</v>
      </c>
      <c r="K179" s="15"/>
      <c r="L179" s="16"/>
      <c r="M179" s="16"/>
      <c r="N179" s="16"/>
      <c r="O179" s="16"/>
      <c r="P179" s="16"/>
      <c r="Q179" s="16"/>
      <c r="R179" s="109"/>
      <c r="S179" s="218" t="str">
        <f>Table3[[#This Row],[Column12]]</f>
        <v>Auto:</v>
      </c>
      <c r="T179" s="19"/>
      <c r="U179" s="122" t="str">
        <f>IF(Table3[[#This Row],[TagOrderMethod]]="Ratio:","plants per 1 tag",IF(Table3[[#This Row],[TagOrderMethod]]="tags included","",IF(Table3[[#This Row],[TagOrderMethod]]="Qty:","tags",IF(Table3[[#This Row],[TagOrderMethod]]="Auto:",IF(T179&lt;&gt;"","tags","")))))</f>
        <v/>
      </c>
      <c r="V179" s="123">
        <v>50</v>
      </c>
      <c r="W179" s="123" t="str">
        <f>IF(ISNUMBER(SEARCH("tag",Table3[[#This Row],[Notes]])), "Yes", "No")</f>
        <v>No</v>
      </c>
      <c r="X179" s="123" t="str">
        <f>IF(Table3[[#This Row],[Column11]]="yes","tags included","Auto:")</f>
        <v>Auto:</v>
      </c>
      <c r="Y17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7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Row],[TagOrderMethod]]="Auto:",IF(T179&gt;0,T179,IF(COUNTBLANK(K179:R179)=8,"",(IF(Table3[[#This Row],[Column11]]&lt;&gt;"no",Table3[[#This Row],[Size]]*(SUM(Table3[[#This Row],[Date 1]:[Date 8]])),"")))),""))),(Table3[[#This Row],[Bundle]])),"")</f>
        <v/>
      </c>
      <c r="AA179" s="74" t="str">
        <f t="shared" si="3"/>
        <v/>
      </c>
      <c r="AB179" s="60"/>
      <c r="AC179" s="31"/>
      <c r="AD179" s="32"/>
      <c r="AE179" s="33"/>
      <c r="AF179" s="33" t="s">
        <v>16</v>
      </c>
      <c r="AG179" s="33" t="s">
        <v>16</v>
      </c>
      <c r="AH179" s="33"/>
      <c r="AI179" s="33"/>
      <c r="AJ179" s="33" t="s">
        <v>16</v>
      </c>
      <c r="AK179" s="105" t="b">
        <f>IF(AND(Table3[[#This Row],[Column7]]=TRUE,COUNTBLANK(Table3[[#This Row],[Date 1]:[Date 8]])=8),TRUE,FALSE)</f>
        <v>0</v>
      </c>
      <c r="AL179" s="105" t="b">
        <f>COUNTIF(Table3[[#This Row],[26]:[512]],"yes")&gt;0</f>
        <v>0</v>
      </c>
      <c r="AM179" s="25" t="e">
        <f>IF(COUNTBLANK(K179:AB179)&lt;&gt;13,IF(Table3[[#This Row],[Comments]]="Please order in multiples of 20. Minimum order of 100.",IF(COUNTBLANK(Table3[[#This Row],[Date 1]:[Order]])=12,"",1),1),IF(OR(G179="yes",H179="yes",I179="yes",F179="yes",#REF!="yes",J179="yes"),1,""))</f>
        <v>#REF!</v>
      </c>
    </row>
    <row r="180" spans="1:39" ht="36" thickBot="1">
      <c r="B180" s="135" t="s">
        <v>8198</v>
      </c>
      <c r="C180" s="133"/>
      <c r="D180" s="131" t="s">
        <v>8083</v>
      </c>
      <c r="E180" s="23"/>
      <c r="F180" s="22" t="s">
        <v>16</v>
      </c>
      <c r="G180" s="22" t="s">
        <v>16</v>
      </c>
      <c r="H180" s="22"/>
      <c r="I180" s="22"/>
      <c r="J180" s="22" t="s">
        <v>16</v>
      </c>
      <c r="K180" s="15"/>
      <c r="L180" s="16"/>
      <c r="M180" s="16"/>
      <c r="N180" s="16"/>
      <c r="O180" s="16"/>
      <c r="P180" s="16"/>
      <c r="Q180" s="16"/>
      <c r="R180" s="109"/>
      <c r="S180" s="218" t="str">
        <f>Table3[[#This Row],[Column12]]</f>
        <v>Auto:</v>
      </c>
      <c r="T180" s="19"/>
      <c r="U180" s="122" t="str">
        <f>IF(Table3[[#This Row],[TagOrderMethod]]="Ratio:","plants per 1 tag",IF(Table3[[#This Row],[TagOrderMethod]]="tags included","",IF(Table3[[#This Row],[TagOrderMethod]]="Qty:","tags",IF(Table3[[#This Row],[TagOrderMethod]]="Auto:",IF(T180&lt;&gt;"","tags","")))))</f>
        <v/>
      </c>
      <c r="V180" s="123">
        <v>50</v>
      </c>
      <c r="W180" s="123" t="str">
        <f>IF(ISNUMBER(SEARCH("tag",Table3[[#This Row],[Notes]])), "Yes", "No")</f>
        <v>No</v>
      </c>
      <c r="X180" s="123" t="str">
        <f>IF(Table3[[#This Row],[Column11]]="yes","tags included","Auto:")</f>
        <v>Auto:</v>
      </c>
      <c r="Y18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8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Row],[TagOrderMethod]]="Auto:",IF(T180&gt;0,T180,IF(COUNTBLANK(K180:R180)=8,"",(IF(Table3[[#This Row],[Column11]]&lt;&gt;"no",Table3[[#This Row],[Size]]*(SUM(Table3[[#This Row],[Date 1]:[Date 8]])),"")))),""))),(Table3[[#This Row],[Bundle]])),"")</f>
        <v/>
      </c>
      <c r="AA180" s="74" t="str">
        <f t="shared" si="3"/>
        <v/>
      </c>
      <c r="AB180" s="60"/>
      <c r="AC180" s="31"/>
      <c r="AD180" s="32"/>
      <c r="AE180" s="33"/>
      <c r="AF180" s="33" t="s">
        <v>16</v>
      </c>
      <c r="AG180" s="33" t="s">
        <v>16</v>
      </c>
      <c r="AH180" s="33"/>
      <c r="AI180" s="33"/>
      <c r="AJ180" s="33" t="s">
        <v>16</v>
      </c>
      <c r="AK180" s="105" t="b">
        <f>IF(AND(Table3[[#This Row],[Column7]]=TRUE,COUNTBLANK(Table3[[#This Row],[Date 1]:[Date 8]])=8),TRUE,FALSE)</f>
        <v>0</v>
      </c>
      <c r="AL180" s="105" t="b">
        <f>COUNTIF(Table3[[#This Row],[26]:[512]],"yes")&gt;0</f>
        <v>0</v>
      </c>
      <c r="AM180" s="25" t="e">
        <f>IF(COUNTBLANK(K180:AB180)&lt;&gt;13,IF(Table3[[#This Row],[Comments]]="Please order in multiples of 20. Minimum order of 100.",IF(COUNTBLANK(Table3[[#This Row],[Date 1]:[Order]])=12,"",1),1),IF(OR(G180="yes",H180="yes",I180="yes",F180="yes",#REF!="yes",J180="yes"),1,""))</f>
        <v>#REF!</v>
      </c>
    </row>
    <row r="181" spans="1:39" ht="36" thickBot="1">
      <c r="A181" s="20" t="s">
        <v>784</v>
      </c>
      <c r="B181" s="135" t="s">
        <v>8198</v>
      </c>
      <c r="C181" s="133"/>
      <c r="D181" s="131" t="s">
        <v>7872</v>
      </c>
      <c r="E181" s="23"/>
      <c r="F181" s="22" t="s">
        <v>16</v>
      </c>
      <c r="G181" s="22" t="s">
        <v>16</v>
      </c>
      <c r="H181" s="22"/>
      <c r="I181" s="22"/>
      <c r="J181" s="22" t="s">
        <v>16</v>
      </c>
      <c r="K181" s="15"/>
      <c r="L181" s="16"/>
      <c r="M181" s="16"/>
      <c r="N181" s="16"/>
      <c r="O181" s="16"/>
      <c r="P181" s="16"/>
      <c r="Q181" s="16"/>
      <c r="R181" s="109"/>
      <c r="S181" s="218" t="str">
        <f>Table3[[#This Row],[Column12]]</f>
        <v>Auto:</v>
      </c>
      <c r="T181" s="19"/>
      <c r="U181" s="122" t="str">
        <f>IF(Table3[[#This Row],[TagOrderMethod]]="Ratio:","plants per 1 tag",IF(Table3[[#This Row],[TagOrderMethod]]="tags included","",IF(Table3[[#This Row],[TagOrderMethod]]="Qty:","tags",IF(Table3[[#This Row],[TagOrderMethod]]="Auto:",IF(T181&lt;&gt;"","tags","")))))</f>
        <v/>
      </c>
      <c r="V181" s="123">
        <v>50</v>
      </c>
      <c r="W181" s="123" t="str">
        <f>IF(ISNUMBER(SEARCH("tag",Table3[[#This Row],[Notes]])), "Yes", "No")</f>
        <v>No</v>
      </c>
      <c r="X181" s="123" t="str">
        <f>IF(Table3[[#This Row],[Column11]]="yes","tags included","Auto:")</f>
        <v>Auto:</v>
      </c>
      <c r="Y18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8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Row],[TagOrderMethod]]="Auto:",IF(T181&gt;0,T181,IF(COUNTBLANK(K181:R181)=8,"",(IF(Table3[[#This Row],[Column11]]&lt;&gt;"no",Table3[[#This Row],[Size]]*(SUM(Table3[[#This Row],[Date 1]:[Date 8]])),"")))),""))),(Table3[[#This Row],[Bundle]])),"")</f>
        <v/>
      </c>
      <c r="AA181" s="74" t="str">
        <f t="shared" si="3"/>
        <v/>
      </c>
      <c r="AB181" s="60"/>
      <c r="AC181" s="31"/>
      <c r="AD181" s="32"/>
      <c r="AE181" s="33"/>
      <c r="AF181" s="33" t="s">
        <v>16</v>
      </c>
      <c r="AG181" s="33" t="s">
        <v>16</v>
      </c>
      <c r="AH181" s="33"/>
      <c r="AI181" s="33"/>
      <c r="AJ181" s="33" t="s">
        <v>16</v>
      </c>
      <c r="AK181" s="105" t="b">
        <f>IF(AND(Table3[[#This Row],[Column7]]=TRUE,COUNTBLANK(Table3[[#This Row],[Date 1]:[Date 8]])=8),TRUE,FALSE)</f>
        <v>0</v>
      </c>
      <c r="AL181" s="105" t="b">
        <f>COUNTIF(Table3[[#This Row],[26]:[512]],"yes")&gt;0</f>
        <v>0</v>
      </c>
      <c r="AM181" s="25" t="e">
        <f>IF(COUNTBLANK(K181:AB181)&lt;&gt;13,IF(Table3[[#This Row],[Comments]]="Please order in multiples of 20. Minimum order of 100.",IF(COUNTBLANK(Table3[[#This Row],[Date 1]:[Order]])=12,"",1),1),IF(OR(G181="yes",H181="yes",I181="yes",F181="yes",#REF!="yes",J181="yes"),1,""))</f>
        <v>#REF!</v>
      </c>
    </row>
    <row r="182" spans="1:39" ht="36" thickBot="1">
      <c r="A182" s="20" t="s">
        <v>784</v>
      </c>
      <c r="B182" s="135" t="s">
        <v>8198</v>
      </c>
      <c r="C182" s="133"/>
      <c r="D182" s="131" t="s">
        <v>8177</v>
      </c>
      <c r="E182" s="23"/>
      <c r="F182" s="22" t="s">
        <v>16</v>
      </c>
      <c r="G182" s="22" t="s">
        <v>16</v>
      </c>
      <c r="H182" s="22" t="s">
        <v>16</v>
      </c>
      <c r="I182" s="22"/>
      <c r="J182" s="22" t="s">
        <v>16</v>
      </c>
      <c r="K182" s="15"/>
      <c r="L182" s="16"/>
      <c r="M182" s="16"/>
      <c r="N182" s="16"/>
      <c r="O182" s="16"/>
      <c r="P182" s="16"/>
      <c r="Q182" s="16"/>
      <c r="R182" s="109"/>
      <c r="S182" s="218" t="str">
        <f>Table3[[#This Row],[Column12]]</f>
        <v>Auto:</v>
      </c>
      <c r="T182" s="19"/>
      <c r="U182" s="122" t="str">
        <f>IF(Table3[[#This Row],[TagOrderMethod]]="Ratio:","plants per 1 tag",IF(Table3[[#This Row],[TagOrderMethod]]="tags included","",IF(Table3[[#This Row],[TagOrderMethod]]="Qty:","tags",IF(Table3[[#This Row],[TagOrderMethod]]="Auto:",IF(T182&lt;&gt;"","tags","")))))</f>
        <v/>
      </c>
      <c r="V182" s="123">
        <v>50</v>
      </c>
      <c r="W182" s="123" t="str">
        <f>IF(ISNUMBER(SEARCH("tag",Table3[[#This Row],[Notes]])), "Yes", "No")</f>
        <v>No</v>
      </c>
      <c r="X182" s="123" t="str">
        <f>IF(Table3[[#This Row],[Column11]]="yes","tags included","Auto:")</f>
        <v>Auto:</v>
      </c>
      <c r="Y18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8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Row],[TagOrderMethod]]="Auto:",IF(T182&gt;0,T182,IF(COUNTBLANK(K182:R182)=8,"",(IF(Table3[[#This Row],[Column11]]&lt;&gt;"no",Table3[[#This Row],[Size]]*(SUM(Table3[[#This Row],[Date 1]:[Date 8]])),"")))),""))),(Table3[[#This Row],[Bundle]])),"")</f>
        <v/>
      </c>
      <c r="AA182" s="74" t="str">
        <f t="shared" si="3"/>
        <v/>
      </c>
      <c r="AB182" s="60"/>
      <c r="AC182" s="31"/>
      <c r="AD182" s="32"/>
      <c r="AE182" s="33"/>
      <c r="AF182" s="33" t="s">
        <v>16</v>
      </c>
      <c r="AG182" s="33" t="s">
        <v>16</v>
      </c>
      <c r="AH182" s="33" t="s">
        <v>16</v>
      </c>
      <c r="AI182" s="33"/>
      <c r="AJ182" s="33" t="s">
        <v>16</v>
      </c>
      <c r="AK182" s="105" t="b">
        <f>IF(AND(Table3[[#This Row],[Column7]]=TRUE,COUNTBLANK(Table3[[#This Row],[Date 1]:[Date 8]])=8),TRUE,FALSE)</f>
        <v>0</v>
      </c>
      <c r="AL182" s="105" t="b">
        <f>COUNTIF(Table3[[#This Row],[26]:[512]],"yes")&gt;0</f>
        <v>0</v>
      </c>
      <c r="AM182" s="25" t="e">
        <f>IF(COUNTBLANK(K182:AB182)&lt;&gt;13,IF(Table3[[#This Row],[Comments]]="Please order in multiples of 20. Minimum order of 100.",IF(COUNTBLANK(Table3[[#This Row],[Date 1]:[Order]])=12,"",1),1),IF(OR(G182="yes",H182="yes",I182="yes",F182="yes",#REF!="yes",J182="yes"),1,""))</f>
        <v>#REF!</v>
      </c>
    </row>
    <row r="183" spans="1:39" ht="36" thickBot="1">
      <c r="A183" s="20" t="s">
        <v>784</v>
      </c>
      <c r="B183" s="135" t="s">
        <v>8198</v>
      </c>
      <c r="C183" s="133"/>
      <c r="D183" s="131" t="s">
        <v>8084</v>
      </c>
      <c r="E183" s="23"/>
      <c r="F183" s="22" t="s">
        <v>16</v>
      </c>
      <c r="G183" s="22" t="s">
        <v>16</v>
      </c>
      <c r="H183" s="22"/>
      <c r="I183" s="22"/>
      <c r="J183" s="22" t="s">
        <v>16</v>
      </c>
      <c r="K183" s="15"/>
      <c r="L183" s="16"/>
      <c r="M183" s="16"/>
      <c r="N183" s="16"/>
      <c r="O183" s="16"/>
      <c r="P183" s="16"/>
      <c r="Q183" s="16"/>
      <c r="R183" s="109"/>
      <c r="S183" s="218" t="str">
        <f>Table3[[#This Row],[Column12]]</f>
        <v>Auto:</v>
      </c>
      <c r="T183" s="19"/>
      <c r="U183" s="122" t="str">
        <f>IF(Table3[[#This Row],[TagOrderMethod]]="Ratio:","plants per 1 tag",IF(Table3[[#This Row],[TagOrderMethod]]="tags included","",IF(Table3[[#This Row],[TagOrderMethod]]="Qty:","tags",IF(Table3[[#This Row],[TagOrderMethod]]="Auto:",IF(T183&lt;&gt;"","tags","")))))</f>
        <v/>
      </c>
      <c r="V183" s="123">
        <v>50</v>
      </c>
      <c r="W183" s="123" t="str">
        <f>IF(ISNUMBER(SEARCH("tag",Table3[[#This Row],[Notes]])), "Yes", "No")</f>
        <v>No</v>
      </c>
      <c r="X183" s="123" t="str">
        <f>IF(Table3[[#This Row],[Column11]]="yes","tags included","Auto:")</f>
        <v>Auto:</v>
      </c>
      <c r="Y18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8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Row],[TagOrderMethod]]="Auto:",IF(T183&gt;0,T183,IF(COUNTBLANK(K183:R183)=8,"",(IF(Table3[[#This Row],[Column11]]&lt;&gt;"no",Table3[[#This Row],[Size]]*(SUM(Table3[[#This Row],[Date 1]:[Date 8]])),"")))),""))),(Table3[[#This Row],[Bundle]])),"")</f>
        <v/>
      </c>
      <c r="AA183" s="74" t="str">
        <f t="shared" si="3"/>
        <v/>
      </c>
      <c r="AB183" s="60"/>
      <c r="AC183" s="31"/>
      <c r="AD183" s="32"/>
      <c r="AE183" s="33"/>
      <c r="AF183" s="33" t="s">
        <v>16</v>
      </c>
      <c r="AG183" s="33" t="s">
        <v>16</v>
      </c>
      <c r="AH183" s="33"/>
      <c r="AI183" s="33"/>
      <c r="AJ183" s="33" t="s">
        <v>16</v>
      </c>
      <c r="AK183" s="105" t="b">
        <f>IF(AND(Table3[[#This Row],[Column7]]=TRUE,COUNTBLANK(Table3[[#This Row],[Date 1]:[Date 8]])=8),TRUE,FALSE)</f>
        <v>0</v>
      </c>
      <c r="AL183" s="105" t="b">
        <f>COUNTIF(Table3[[#This Row],[26]:[512]],"yes")&gt;0</f>
        <v>0</v>
      </c>
      <c r="AM183" s="25" t="e">
        <f>IF(COUNTBLANK(K183:AB183)&lt;&gt;13,IF(Table3[[#This Row],[Comments]]="Please order in multiples of 20. Minimum order of 100.",IF(COUNTBLANK(Table3[[#This Row],[Date 1]:[Order]])=12,"",1),1),IF(OR(G183="yes",H183="yes",I183="yes",F183="yes",#REF!="yes",J183="yes"),1,""))</f>
        <v>#REF!</v>
      </c>
    </row>
    <row r="184" spans="1:39" ht="36" thickBot="1">
      <c r="A184" s="20" t="s">
        <v>784</v>
      </c>
      <c r="B184" s="135" t="s">
        <v>8198</v>
      </c>
      <c r="C184" s="133"/>
      <c r="D184" s="131" t="s">
        <v>7882</v>
      </c>
      <c r="E184" s="260" t="s">
        <v>7731</v>
      </c>
      <c r="F184" s="22" t="s">
        <v>16</v>
      </c>
      <c r="G184" s="22" t="s">
        <v>16</v>
      </c>
      <c r="H184" s="22"/>
      <c r="I184" s="22" t="s">
        <v>16</v>
      </c>
      <c r="J184" s="22"/>
      <c r="K184" s="15"/>
      <c r="L184" s="16"/>
      <c r="M184" s="16"/>
      <c r="N184" s="16"/>
      <c r="O184" s="16"/>
      <c r="P184" s="16"/>
      <c r="Q184" s="16"/>
      <c r="R184" s="109"/>
      <c r="S184" s="218" t="str">
        <f>Table3[[#This Row],[Column12]]</f>
        <v>tags included</v>
      </c>
      <c r="T184" s="19"/>
      <c r="U184" s="122" t="str">
        <f>IF(Table3[[#This Row],[TagOrderMethod]]="Ratio:","plants per 1 tag",IF(Table3[[#This Row],[TagOrderMethod]]="tags included","",IF(Table3[[#This Row],[TagOrderMethod]]="Qty:","tags",IF(Table3[[#This Row],[TagOrderMethod]]="Auto:",IF(T184&lt;&gt;"","tags","")))))</f>
        <v/>
      </c>
      <c r="V184" s="123">
        <v>50</v>
      </c>
      <c r="W184" s="123" t="str">
        <f>IF(ISNUMBER(SEARCH("tag",Table3[[#This Row],[Notes]])), "Yes", "No")</f>
        <v>Yes</v>
      </c>
      <c r="X184" s="123" t="str">
        <f>IF(Table3[[#This Row],[Column11]]="yes","tags included","Auto:")</f>
        <v>tags included</v>
      </c>
      <c r="Y18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8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Row],[TagOrderMethod]]="Auto:",IF(T184&gt;0,T184,IF(COUNTBLANK(K184:R184)=8,"",(IF(Table3[[#This Row],[Column11]]&lt;&gt;"no",Table3[[#This Row],[Size]]*(SUM(Table3[[#This Row],[Date 1]:[Date 8]])),"")))),""))),(Table3[[#This Row],[Bundle]])),"")</f>
        <v/>
      </c>
      <c r="AA184" s="74" t="str">
        <f t="shared" si="3"/>
        <v/>
      </c>
      <c r="AB184" s="60"/>
      <c r="AC184" s="31"/>
      <c r="AD184" s="32"/>
      <c r="AE184" s="33"/>
      <c r="AF184" s="33" t="s">
        <v>16</v>
      </c>
      <c r="AG184" s="33" t="s">
        <v>16</v>
      </c>
      <c r="AH184" s="33"/>
      <c r="AI184" s="33" t="s">
        <v>16</v>
      </c>
      <c r="AJ184" s="33"/>
      <c r="AK184" s="105" t="b">
        <f>IF(AND(Table3[[#This Row],[Column7]]=TRUE,COUNTBLANK(Table3[[#This Row],[Date 1]:[Date 8]])=8),TRUE,FALSE)</f>
        <v>0</v>
      </c>
      <c r="AL184" s="105" t="b">
        <f>COUNTIF(Table3[[#This Row],[26]:[512]],"yes")&gt;0</f>
        <v>0</v>
      </c>
      <c r="AM184" s="25" t="e">
        <f>IF(COUNTBLANK(K184:AB184)&lt;&gt;13,IF(Table3[[#This Row],[Comments]]="Please order in multiples of 20. Minimum order of 100.",IF(COUNTBLANK(Table3[[#This Row],[Date 1]:[Order]])=12,"",1),1),IF(OR(G184="yes",H184="yes",I184="yes",F184="yes",#REF!="yes",J184="yes"),1,""))</f>
        <v>#REF!</v>
      </c>
    </row>
    <row r="185" spans="1:39" ht="36" thickBot="1">
      <c r="A185" s="20" t="s">
        <v>784</v>
      </c>
      <c r="B185" s="135" t="s">
        <v>8199</v>
      </c>
      <c r="C185" s="133"/>
      <c r="D185" s="131" t="s">
        <v>8139</v>
      </c>
      <c r="E185" s="23"/>
      <c r="F185" s="22" t="s">
        <v>16</v>
      </c>
      <c r="G185" s="22" t="s">
        <v>16</v>
      </c>
      <c r="H185" s="22"/>
      <c r="I185" s="22" t="s">
        <v>16</v>
      </c>
      <c r="J185" s="22"/>
      <c r="K185" s="15"/>
      <c r="L185" s="16"/>
      <c r="M185" s="16"/>
      <c r="N185" s="16"/>
      <c r="O185" s="16"/>
      <c r="P185" s="16"/>
      <c r="Q185" s="16"/>
      <c r="R185" s="109"/>
      <c r="S185" s="218" t="str">
        <f>Table3[[#This Row],[Column12]]</f>
        <v>Auto:</v>
      </c>
      <c r="T185" s="19"/>
      <c r="U185" s="122" t="str">
        <f>IF(Table3[[#This Row],[TagOrderMethod]]="Ratio:","plants per 1 tag",IF(Table3[[#This Row],[TagOrderMethod]]="tags included","",IF(Table3[[#This Row],[TagOrderMethod]]="Qty:","tags",IF(Table3[[#This Row],[TagOrderMethod]]="Auto:",IF(T185&lt;&gt;"","tags","")))))</f>
        <v/>
      </c>
      <c r="V185" s="123">
        <v>50</v>
      </c>
      <c r="W185" s="123" t="str">
        <f>IF(ISNUMBER(SEARCH("tag",Table3[[#This Row],[Notes]])), "Yes", "No")</f>
        <v>No</v>
      </c>
      <c r="X185" s="123" t="str">
        <f>IF(Table3[[#This Row],[Column11]]="yes","tags included","Auto:")</f>
        <v>Auto:</v>
      </c>
      <c r="Y18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8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Row],[TagOrderMethod]]="Auto:",IF(T185&gt;0,T185,IF(COUNTBLANK(K185:R185)=8,"",(IF(Table3[[#This Row],[Column11]]&lt;&gt;"no",Table3[[#This Row],[Size]]*(SUM(Table3[[#This Row],[Date 1]:[Date 8]])),"")))),""))),(Table3[[#This Row],[Bundle]])),"")</f>
        <v/>
      </c>
      <c r="AA185" s="74" t="str">
        <f t="shared" si="3"/>
        <v/>
      </c>
      <c r="AB185" s="60"/>
      <c r="AC185" s="31"/>
      <c r="AD185" s="32"/>
      <c r="AE185" s="33"/>
      <c r="AF185" s="33" t="s">
        <v>16</v>
      </c>
      <c r="AG185" s="33" t="s">
        <v>16</v>
      </c>
      <c r="AH185" s="33"/>
      <c r="AI185" s="33" t="s">
        <v>16</v>
      </c>
      <c r="AJ185" s="33"/>
      <c r="AK185" s="105" t="b">
        <f>IF(AND(Table3[[#This Row],[Column7]]=TRUE,COUNTBLANK(Table3[[#This Row],[Date 1]:[Date 8]])=8),TRUE,FALSE)</f>
        <v>0</v>
      </c>
      <c r="AL185" s="105" t="b">
        <f>COUNTIF(Table3[[#This Row],[26]:[512]],"yes")&gt;0</f>
        <v>0</v>
      </c>
      <c r="AM185" s="25" t="e">
        <f>IF(COUNTBLANK(K185:AB185)&lt;&gt;13,IF(Table3[[#This Row],[Comments]]="Please order in multiples of 20. Minimum order of 100.",IF(COUNTBLANK(Table3[[#This Row],[Date 1]:[Order]])=12,"",1),1),IF(OR(G185="yes",H185="yes",I185="yes",F185="yes",#REF!="yes",J185="yes"),1,""))</f>
        <v>#REF!</v>
      </c>
    </row>
    <row r="186" spans="1:39" ht="36" thickBot="1">
      <c r="A186" s="20" t="s">
        <v>784</v>
      </c>
      <c r="B186" s="135" t="s">
        <v>8199</v>
      </c>
      <c r="C186" s="133"/>
      <c r="D186" s="131" t="s">
        <v>8140</v>
      </c>
      <c r="E186" s="23"/>
      <c r="F186" s="22" t="s">
        <v>16</v>
      </c>
      <c r="G186" s="22" t="s">
        <v>16</v>
      </c>
      <c r="H186" s="22"/>
      <c r="I186" s="22" t="s">
        <v>16</v>
      </c>
      <c r="J186" s="22"/>
      <c r="K186" s="15"/>
      <c r="L186" s="16"/>
      <c r="M186" s="16"/>
      <c r="N186" s="16"/>
      <c r="O186" s="16"/>
      <c r="P186" s="16"/>
      <c r="Q186" s="16"/>
      <c r="R186" s="109"/>
      <c r="S186" s="218" t="str">
        <f>Table3[[#This Row],[Column12]]</f>
        <v>Auto:</v>
      </c>
      <c r="T186" s="19"/>
      <c r="U186" s="122" t="str">
        <f>IF(Table3[[#This Row],[TagOrderMethod]]="Ratio:","plants per 1 tag",IF(Table3[[#This Row],[TagOrderMethod]]="tags included","",IF(Table3[[#This Row],[TagOrderMethod]]="Qty:","tags",IF(Table3[[#This Row],[TagOrderMethod]]="Auto:",IF(T186&lt;&gt;"","tags","")))))</f>
        <v/>
      </c>
      <c r="V186" s="123">
        <v>50</v>
      </c>
      <c r="W186" s="123" t="str">
        <f>IF(ISNUMBER(SEARCH("tag",Table3[[#This Row],[Notes]])), "Yes", "No")</f>
        <v>No</v>
      </c>
      <c r="X186" s="123" t="str">
        <f>IF(Table3[[#This Row],[Column11]]="yes","tags included","Auto:")</f>
        <v>Auto:</v>
      </c>
      <c r="Y18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8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Row],[TagOrderMethod]]="Auto:",IF(T186&gt;0,T186,IF(COUNTBLANK(K186:R186)=8,"",(IF(Table3[[#This Row],[Column11]]&lt;&gt;"no",Table3[[#This Row],[Size]]*(SUM(Table3[[#This Row],[Date 1]:[Date 8]])),"")))),""))),(Table3[[#This Row],[Bundle]])),"")</f>
        <v/>
      </c>
      <c r="AA186" s="74" t="str">
        <f t="shared" si="3"/>
        <v/>
      </c>
      <c r="AB186" s="60"/>
      <c r="AC186" s="31"/>
      <c r="AD186" s="32"/>
      <c r="AE186" s="33"/>
      <c r="AF186" s="33" t="s">
        <v>16</v>
      </c>
      <c r="AG186" s="33" t="s">
        <v>16</v>
      </c>
      <c r="AH186" s="33"/>
      <c r="AI186" s="33" t="s">
        <v>16</v>
      </c>
      <c r="AJ186" s="33"/>
      <c r="AK186" s="105" t="b">
        <f>IF(AND(Table3[[#This Row],[Column7]]=TRUE,COUNTBLANK(Table3[[#This Row],[Date 1]:[Date 8]])=8),TRUE,FALSE)</f>
        <v>0</v>
      </c>
      <c r="AL186" s="105" t="b">
        <f>COUNTIF(Table3[[#This Row],[26]:[512]],"yes")&gt;0</f>
        <v>0</v>
      </c>
      <c r="AM186" s="25" t="e">
        <f>IF(COUNTBLANK(K186:AB186)&lt;&gt;13,IF(Table3[[#This Row],[Comments]]="Please order in multiples of 20. Minimum order of 100.",IF(COUNTBLANK(Table3[[#This Row],[Date 1]:[Order]])=12,"",1),1),IF(OR(G186="yes",H186="yes",I186="yes",F186="yes",#REF!="yes",J186="yes"),1,""))</f>
        <v>#REF!</v>
      </c>
    </row>
    <row r="187" spans="1:39" ht="36" thickBot="1">
      <c r="B187" s="135" t="s">
        <v>8199</v>
      </c>
      <c r="C187" s="133"/>
      <c r="D187" s="131" t="s">
        <v>8141</v>
      </c>
      <c r="E187" s="23"/>
      <c r="F187" s="22" t="s">
        <v>16</v>
      </c>
      <c r="G187" s="22" t="s">
        <v>16</v>
      </c>
      <c r="H187" s="22"/>
      <c r="I187" s="22" t="s">
        <v>16</v>
      </c>
      <c r="J187" s="22"/>
      <c r="K187" s="15"/>
      <c r="L187" s="16"/>
      <c r="M187" s="16"/>
      <c r="N187" s="16"/>
      <c r="O187" s="16"/>
      <c r="P187" s="16"/>
      <c r="Q187" s="16"/>
      <c r="R187" s="109"/>
      <c r="S187" s="218" t="str">
        <f>Table3[[#This Row],[Column12]]</f>
        <v>Auto:</v>
      </c>
      <c r="T187" s="19"/>
      <c r="U187" s="122" t="str">
        <f>IF(Table3[[#This Row],[TagOrderMethod]]="Ratio:","plants per 1 tag",IF(Table3[[#This Row],[TagOrderMethod]]="tags included","",IF(Table3[[#This Row],[TagOrderMethod]]="Qty:","tags",IF(Table3[[#This Row],[TagOrderMethod]]="Auto:",IF(T187&lt;&gt;"","tags","")))))</f>
        <v/>
      </c>
      <c r="V187" s="123">
        <v>50</v>
      </c>
      <c r="W187" s="123" t="str">
        <f>IF(ISNUMBER(SEARCH("tag",Table3[[#This Row],[Notes]])), "Yes", "No")</f>
        <v>No</v>
      </c>
      <c r="X187" s="123" t="str">
        <f>IF(Table3[[#This Row],[Column11]]="yes","tags included","Auto:")</f>
        <v>Auto:</v>
      </c>
      <c r="Y18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8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Row],[TagOrderMethod]]="Auto:",IF(T187&gt;0,T187,IF(COUNTBLANK(K187:R187)=8,"",(IF(Table3[[#This Row],[Column11]]&lt;&gt;"no",Table3[[#This Row],[Size]]*(SUM(Table3[[#This Row],[Date 1]:[Date 8]])),"")))),""))),(Table3[[#This Row],[Bundle]])),"")</f>
        <v/>
      </c>
      <c r="AA187" s="74" t="str">
        <f t="shared" si="3"/>
        <v/>
      </c>
      <c r="AB187" s="60"/>
      <c r="AC187" s="31"/>
      <c r="AD187" s="32"/>
      <c r="AE187" s="33"/>
      <c r="AF187" s="33" t="s">
        <v>16</v>
      </c>
      <c r="AG187" s="33" t="s">
        <v>16</v>
      </c>
      <c r="AH187" s="33"/>
      <c r="AI187" s="33" t="s">
        <v>16</v>
      </c>
      <c r="AJ187" s="33"/>
      <c r="AK187" s="105" t="b">
        <f>IF(AND(Table3[[#This Row],[Column7]]=TRUE,COUNTBLANK(Table3[[#This Row],[Date 1]:[Date 8]])=8),TRUE,FALSE)</f>
        <v>0</v>
      </c>
      <c r="AL187" s="105" t="b">
        <f>COUNTIF(Table3[[#This Row],[26]:[512]],"yes")&gt;0</f>
        <v>0</v>
      </c>
      <c r="AM187" s="25" t="e">
        <f>IF(COUNTBLANK(K187:AB187)&lt;&gt;13,IF(Table3[[#This Row],[Comments]]="Please order in multiples of 20. Minimum order of 100.",IF(COUNTBLANK(Table3[[#This Row],[Date 1]:[Order]])=12,"",1),1),IF(OR(G187="yes",H187="yes",I187="yes",F187="yes",#REF!="yes",J187="yes"),1,""))</f>
        <v>#REF!</v>
      </c>
    </row>
    <row r="188" spans="1:39" ht="36" thickBot="1">
      <c r="A188" s="20" t="s">
        <v>784</v>
      </c>
      <c r="B188" s="135" t="s">
        <v>8199</v>
      </c>
      <c r="C188" s="133"/>
      <c r="D188" s="131" t="s">
        <v>8142</v>
      </c>
      <c r="E188" s="23"/>
      <c r="F188" s="22" t="s">
        <v>16</v>
      </c>
      <c r="G188" s="22" t="s">
        <v>16</v>
      </c>
      <c r="H188" s="22"/>
      <c r="I188" s="22" t="s">
        <v>16</v>
      </c>
      <c r="J188" s="22"/>
      <c r="K188" s="15"/>
      <c r="L188" s="16"/>
      <c r="M188" s="16"/>
      <c r="N188" s="16"/>
      <c r="O188" s="16"/>
      <c r="P188" s="16"/>
      <c r="Q188" s="16"/>
      <c r="R188" s="109"/>
      <c r="S188" s="218" t="str">
        <f>Table3[[#This Row],[Column12]]</f>
        <v>Auto:</v>
      </c>
      <c r="T188" s="19"/>
      <c r="U188" s="122" t="str">
        <f>IF(Table3[[#This Row],[TagOrderMethod]]="Ratio:","plants per 1 tag",IF(Table3[[#This Row],[TagOrderMethod]]="tags included","",IF(Table3[[#This Row],[TagOrderMethod]]="Qty:","tags",IF(Table3[[#This Row],[TagOrderMethod]]="Auto:",IF(T188&lt;&gt;"","tags","")))))</f>
        <v/>
      </c>
      <c r="V188" s="123">
        <v>50</v>
      </c>
      <c r="W188" s="123" t="str">
        <f>IF(ISNUMBER(SEARCH("tag",Table3[[#This Row],[Notes]])), "Yes", "No")</f>
        <v>No</v>
      </c>
      <c r="X188" s="123" t="str">
        <f>IF(Table3[[#This Row],[Column11]]="yes","tags included","Auto:")</f>
        <v>Auto:</v>
      </c>
      <c r="Y18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8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Row],[TagOrderMethod]]="Auto:",IF(T188&gt;0,T188,IF(COUNTBLANK(K188:R188)=8,"",(IF(Table3[[#This Row],[Column11]]&lt;&gt;"no",Table3[[#This Row],[Size]]*(SUM(Table3[[#This Row],[Date 1]:[Date 8]])),"")))),""))),(Table3[[#This Row],[Bundle]])),"")</f>
        <v/>
      </c>
      <c r="AA188" s="74" t="str">
        <f t="shared" si="3"/>
        <v/>
      </c>
      <c r="AB188" s="111"/>
      <c r="AC188" s="112"/>
      <c r="AD188" s="113"/>
      <c r="AE188" s="114"/>
      <c r="AF188" s="33" t="s">
        <v>16</v>
      </c>
      <c r="AG188" s="33" t="s">
        <v>16</v>
      </c>
      <c r="AH188" s="33"/>
      <c r="AI188" s="33" t="s">
        <v>16</v>
      </c>
      <c r="AJ188" s="33"/>
      <c r="AK188" s="105" t="b">
        <f>IF(AND(Table3[[#This Row],[Column7]]=TRUE,COUNTBLANK(Table3[[#This Row],[Date 1]:[Date 8]])=8),TRUE,FALSE)</f>
        <v>0</v>
      </c>
      <c r="AL188" s="105" t="b">
        <f>COUNTIF(Table3[[#This Row],[26]:[512]],"yes")&gt;0</f>
        <v>0</v>
      </c>
      <c r="AM188" s="116" t="e">
        <f>IF(COUNTBLANK(K188:AB188)&lt;&gt;13,IF(Table3[[#This Row],[Comments]]="Please order in multiples of 20. Minimum order of 100.",IF(COUNTBLANK(Table3[[#This Row],[Date 1]:[Order]])=12,"",1),1),IF(OR(G188="yes",H188="yes",I188="yes",F188="yes",#REF!="yes",J188="yes"),1,""))</f>
        <v>#REF!</v>
      </c>
    </row>
    <row r="189" spans="1:39" ht="36" thickBot="1">
      <c r="A189" s="20" t="s">
        <v>784</v>
      </c>
      <c r="B189" s="135" t="s">
        <v>8199</v>
      </c>
      <c r="C189" s="133"/>
      <c r="D189" s="131" t="s">
        <v>8143</v>
      </c>
      <c r="E189" s="23"/>
      <c r="F189" s="22" t="s">
        <v>16</v>
      </c>
      <c r="G189" s="22" t="s">
        <v>16</v>
      </c>
      <c r="H189" s="22"/>
      <c r="I189" s="22" t="s">
        <v>16</v>
      </c>
      <c r="J189" s="22"/>
      <c r="K189" s="15"/>
      <c r="L189" s="16"/>
      <c r="M189" s="16"/>
      <c r="N189" s="16"/>
      <c r="O189" s="16"/>
      <c r="P189" s="16"/>
      <c r="Q189" s="16"/>
      <c r="R189" s="109"/>
      <c r="S189" s="218" t="str">
        <f>Table3[[#This Row],[Column12]]</f>
        <v>Auto:</v>
      </c>
      <c r="T189" s="19"/>
      <c r="U189" s="122" t="str">
        <f>IF(Table3[[#This Row],[TagOrderMethod]]="Ratio:","plants per 1 tag",IF(Table3[[#This Row],[TagOrderMethod]]="tags included","",IF(Table3[[#This Row],[TagOrderMethod]]="Qty:","tags",IF(Table3[[#This Row],[TagOrderMethod]]="Auto:",IF(T189&lt;&gt;"","tags","")))))</f>
        <v/>
      </c>
      <c r="V189" s="123">
        <v>50</v>
      </c>
      <c r="W189" s="123" t="str">
        <f>IF(ISNUMBER(SEARCH("tag",Table3[[#This Row],[Notes]])), "Yes", "No")</f>
        <v>No</v>
      </c>
      <c r="X189" s="123" t="str">
        <f>IF(Table3[[#This Row],[Column11]]="yes","tags included","Auto:")</f>
        <v>Auto:</v>
      </c>
      <c r="Y18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8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Row],[TagOrderMethod]]="Auto:",IF(T189&gt;0,T189,IF(COUNTBLANK(K189:R189)=8,"",(IF(Table3[[#This Row],[Column11]]&lt;&gt;"no",Table3[[#This Row],[Size]]*(SUM(Table3[[#This Row],[Date 1]:[Date 8]])),"")))),""))),(Table3[[#This Row],[Bundle]])),"")</f>
        <v/>
      </c>
      <c r="AA189" s="74" t="str">
        <f t="shared" si="3"/>
        <v/>
      </c>
      <c r="AB189" s="111"/>
      <c r="AC189" s="112"/>
      <c r="AD189" s="113"/>
      <c r="AE189" s="114"/>
      <c r="AF189" s="33" t="s">
        <v>16</v>
      </c>
      <c r="AG189" s="33" t="s">
        <v>16</v>
      </c>
      <c r="AH189" s="33"/>
      <c r="AI189" s="33" t="s">
        <v>16</v>
      </c>
      <c r="AJ189" s="33"/>
      <c r="AK189" s="105" t="b">
        <f>IF(AND(Table3[[#This Row],[Column7]]=TRUE,COUNTBLANK(Table3[[#This Row],[Date 1]:[Date 8]])=8),TRUE,FALSE)</f>
        <v>0</v>
      </c>
      <c r="AL189" s="105" t="b">
        <f>COUNTIF(Table3[[#This Row],[26]:[512]],"yes")&gt;0</f>
        <v>0</v>
      </c>
      <c r="AM189" s="116" t="e">
        <f>IF(COUNTBLANK(K189:AB189)&lt;&gt;13,IF(Table3[[#This Row],[Comments]]="Please order in multiples of 20. Minimum order of 100.",IF(COUNTBLANK(Table3[[#This Row],[Date 1]:[Order]])=12,"",1),1),IF(OR(G189="yes",H189="yes",I189="yes",F189="yes",#REF!="yes",J189="yes"),1,""))</f>
        <v>#REF!</v>
      </c>
    </row>
    <row r="190" spans="1:39" ht="36" thickBot="1">
      <c r="A190" s="20" t="s">
        <v>784</v>
      </c>
      <c r="B190" s="135" t="s">
        <v>8199</v>
      </c>
      <c r="C190" s="133"/>
      <c r="D190" s="131" t="s">
        <v>8144</v>
      </c>
      <c r="E190" s="23"/>
      <c r="F190" s="22" t="s">
        <v>16</v>
      </c>
      <c r="G190" s="22" t="s">
        <v>16</v>
      </c>
      <c r="H190" s="22"/>
      <c r="I190" s="22" t="s">
        <v>16</v>
      </c>
      <c r="J190" s="22"/>
      <c r="K190" s="15"/>
      <c r="L190" s="16"/>
      <c r="M190" s="16"/>
      <c r="N190" s="16"/>
      <c r="O190" s="16"/>
      <c r="P190" s="16"/>
      <c r="Q190" s="16"/>
      <c r="R190" s="109"/>
      <c r="S190" s="218" t="str">
        <f>Table3[[#This Row],[Column12]]</f>
        <v>Auto:</v>
      </c>
      <c r="T190" s="19"/>
      <c r="U190" s="122" t="str">
        <f>IF(Table3[[#This Row],[TagOrderMethod]]="Ratio:","plants per 1 tag",IF(Table3[[#This Row],[TagOrderMethod]]="tags included","",IF(Table3[[#This Row],[TagOrderMethod]]="Qty:","tags",IF(Table3[[#This Row],[TagOrderMethod]]="Auto:",IF(T190&lt;&gt;"","tags","")))))</f>
        <v/>
      </c>
      <c r="V190" s="123">
        <v>50</v>
      </c>
      <c r="W190" s="123" t="str">
        <f>IF(ISNUMBER(SEARCH("tag",Table3[[#This Row],[Notes]])), "Yes", "No")</f>
        <v>No</v>
      </c>
      <c r="X190" s="123" t="str">
        <f>IF(Table3[[#This Row],[Column11]]="yes","tags included","Auto:")</f>
        <v>Auto:</v>
      </c>
      <c r="Y19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9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Row],[TagOrderMethod]]="Auto:",IF(T190&gt;0,T190,IF(COUNTBLANK(K190:R190)=8,"",(IF(Table3[[#This Row],[Column11]]&lt;&gt;"no",Table3[[#This Row],[Size]]*(SUM(Table3[[#This Row],[Date 1]:[Date 8]])),"")))),""))),(Table3[[#This Row],[Bundle]])),"")</f>
        <v/>
      </c>
      <c r="AA190" s="74" t="str">
        <f t="shared" si="3"/>
        <v/>
      </c>
      <c r="AB190" s="111"/>
      <c r="AC190" s="112"/>
      <c r="AD190" s="113"/>
      <c r="AE190" s="114"/>
      <c r="AF190" s="33" t="s">
        <v>16</v>
      </c>
      <c r="AG190" s="33" t="s">
        <v>16</v>
      </c>
      <c r="AH190" s="33"/>
      <c r="AI190" s="33" t="s">
        <v>16</v>
      </c>
      <c r="AJ190" s="33"/>
      <c r="AK190" s="105" t="b">
        <f>IF(AND(Table3[[#This Row],[Column7]]=TRUE,COUNTBLANK(Table3[[#This Row],[Date 1]:[Date 8]])=8),TRUE,FALSE)</f>
        <v>0</v>
      </c>
      <c r="AL190" s="105" t="b">
        <f>COUNTIF(Table3[[#This Row],[26]:[512]],"yes")&gt;0</f>
        <v>0</v>
      </c>
      <c r="AM190" s="116" t="e">
        <f>IF(COUNTBLANK(K190:AB190)&lt;&gt;13,IF(Table3[[#This Row],[Comments]]="Please order in multiples of 20. Minimum order of 100.",IF(COUNTBLANK(Table3[[#This Row],[Date 1]:[Order]])=12,"",1),1),IF(OR(G190="yes",H190="yes",I190="yes",F190="yes",#REF!="yes",J190="yes"),1,""))</f>
        <v>#REF!</v>
      </c>
    </row>
    <row r="191" spans="1:39" ht="36" thickBot="1">
      <c r="A191" s="20" t="s">
        <v>784</v>
      </c>
      <c r="B191" s="135" t="s">
        <v>8199</v>
      </c>
      <c r="C191" s="133"/>
      <c r="D191" s="131" t="s">
        <v>8145</v>
      </c>
      <c r="E191" s="23"/>
      <c r="F191" s="22" t="s">
        <v>16</v>
      </c>
      <c r="G191" s="22" t="s">
        <v>16</v>
      </c>
      <c r="H191" s="22"/>
      <c r="I191" s="22" t="s">
        <v>16</v>
      </c>
      <c r="J191" s="22"/>
      <c r="K191" s="15"/>
      <c r="L191" s="16"/>
      <c r="M191" s="16"/>
      <c r="N191" s="16"/>
      <c r="O191" s="16"/>
      <c r="P191" s="16"/>
      <c r="Q191" s="16"/>
      <c r="R191" s="109"/>
      <c r="S191" s="218" t="str">
        <f>Table3[[#This Row],[Column12]]</f>
        <v>Auto:</v>
      </c>
      <c r="T191" s="19"/>
      <c r="U191" s="122" t="str">
        <f>IF(Table3[[#This Row],[TagOrderMethod]]="Ratio:","plants per 1 tag",IF(Table3[[#This Row],[TagOrderMethod]]="tags included","",IF(Table3[[#This Row],[TagOrderMethod]]="Qty:","tags",IF(Table3[[#This Row],[TagOrderMethod]]="Auto:",IF(T191&lt;&gt;"","tags","")))))</f>
        <v/>
      </c>
      <c r="V191" s="123">
        <v>50</v>
      </c>
      <c r="W191" s="123" t="str">
        <f>IF(ISNUMBER(SEARCH("tag",Table3[[#This Row],[Notes]])), "Yes", "No")</f>
        <v>No</v>
      </c>
      <c r="X191" s="123" t="str">
        <f>IF(Table3[[#This Row],[Column11]]="yes","tags included","Auto:")</f>
        <v>Auto:</v>
      </c>
      <c r="Y19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9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Row],[TagOrderMethod]]="Auto:",IF(T191&gt;0,T191,IF(COUNTBLANK(K191:R191)=8,"",(IF(Table3[[#This Row],[Column11]]&lt;&gt;"no",Table3[[#This Row],[Size]]*(SUM(Table3[[#This Row],[Date 1]:[Date 8]])),"")))),""))),(Table3[[#This Row],[Bundle]])),"")</f>
        <v/>
      </c>
      <c r="AA191" s="74" t="str">
        <f t="shared" si="3"/>
        <v/>
      </c>
      <c r="AB191" s="111"/>
      <c r="AC191" s="112"/>
      <c r="AD191" s="113"/>
      <c r="AE191" s="114"/>
      <c r="AF191" s="33" t="s">
        <v>16</v>
      </c>
      <c r="AG191" s="33" t="s">
        <v>16</v>
      </c>
      <c r="AH191" s="33"/>
      <c r="AI191" s="33" t="s">
        <v>16</v>
      </c>
      <c r="AJ191" s="33"/>
      <c r="AK191" s="105" t="b">
        <f>IF(AND(Table3[[#This Row],[Column7]]=TRUE,COUNTBLANK(Table3[[#This Row],[Date 1]:[Date 8]])=8),TRUE,FALSE)</f>
        <v>0</v>
      </c>
      <c r="AL191" s="105" t="b">
        <f>COUNTIF(Table3[[#This Row],[26]:[512]],"yes")&gt;0</f>
        <v>0</v>
      </c>
      <c r="AM191" s="116" t="e">
        <f>IF(COUNTBLANK(K191:AB191)&lt;&gt;13,IF(Table3[[#This Row],[Comments]]="Please order in multiples of 20. Minimum order of 100.",IF(COUNTBLANK(Table3[[#This Row],[Date 1]:[Order]])=12,"",1),1),IF(OR(G191="yes",H191="yes",I191="yes",F191="yes",#REF!="yes",J191="yes"),1,""))</f>
        <v>#REF!</v>
      </c>
    </row>
    <row r="192" spans="1:39" ht="36" thickBot="1">
      <c r="A192" s="20" t="s">
        <v>784</v>
      </c>
      <c r="B192" s="135" t="s">
        <v>8199</v>
      </c>
      <c r="C192" s="133"/>
      <c r="D192" s="131" t="s">
        <v>8146</v>
      </c>
      <c r="E192" s="23"/>
      <c r="F192" s="22" t="s">
        <v>16</v>
      </c>
      <c r="G192" s="22" t="s">
        <v>16</v>
      </c>
      <c r="H192" s="22"/>
      <c r="I192" s="22" t="s">
        <v>16</v>
      </c>
      <c r="J192" s="22"/>
      <c r="K192" s="15"/>
      <c r="L192" s="16"/>
      <c r="M192" s="16"/>
      <c r="N192" s="16"/>
      <c r="O192" s="16"/>
      <c r="P192" s="16"/>
      <c r="Q192" s="16"/>
      <c r="R192" s="109"/>
      <c r="S192" s="218" t="str">
        <f>Table3[[#This Row],[Column12]]</f>
        <v>Auto:</v>
      </c>
      <c r="T192" s="19"/>
      <c r="U192" s="122" t="str">
        <f>IF(Table3[[#This Row],[TagOrderMethod]]="Ratio:","plants per 1 tag",IF(Table3[[#This Row],[TagOrderMethod]]="tags included","",IF(Table3[[#This Row],[TagOrderMethod]]="Qty:","tags",IF(Table3[[#This Row],[TagOrderMethod]]="Auto:",IF(T192&lt;&gt;"","tags","")))))</f>
        <v/>
      </c>
      <c r="V192" s="123">
        <v>50</v>
      </c>
      <c r="W192" s="123" t="str">
        <f>IF(ISNUMBER(SEARCH("tag",Table3[[#This Row],[Notes]])), "Yes", "No")</f>
        <v>No</v>
      </c>
      <c r="X192" s="123" t="str">
        <f>IF(Table3[[#This Row],[Column11]]="yes","tags included","Auto:")</f>
        <v>Auto:</v>
      </c>
      <c r="Y19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9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Row],[TagOrderMethod]]="Auto:",IF(T192&gt;0,T192,IF(COUNTBLANK(K192:R192)=8,"",(IF(Table3[[#This Row],[Column11]]&lt;&gt;"no",Table3[[#This Row],[Size]]*(SUM(Table3[[#This Row],[Date 1]:[Date 8]])),"")))),""))),(Table3[[#This Row],[Bundle]])),"")</f>
        <v/>
      </c>
      <c r="AA192" s="74" t="str">
        <f t="shared" si="3"/>
        <v/>
      </c>
      <c r="AB192" s="60"/>
      <c r="AC192" s="31"/>
      <c r="AD192" s="32"/>
      <c r="AE192" s="33"/>
      <c r="AF192" s="33" t="s">
        <v>16</v>
      </c>
      <c r="AG192" s="33" t="s">
        <v>16</v>
      </c>
      <c r="AH192" s="33"/>
      <c r="AI192" s="33" t="s">
        <v>16</v>
      </c>
      <c r="AJ192" s="33"/>
      <c r="AK192" s="105" t="b">
        <f>IF(AND(Table3[[#This Row],[Column7]]=TRUE,COUNTBLANK(Table3[[#This Row],[Date 1]:[Date 8]])=8),TRUE,FALSE)</f>
        <v>0</v>
      </c>
      <c r="AL192" s="105" t="b">
        <f>COUNTIF(Table3[[#This Row],[26]:[512]],"yes")&gt;0</f>
        <v>0</v>
      </c>
      <c r="AM192" s="25" t="e">
        <f>IF(COUNTBLANK(K192:AB192)&lt;&gt;13,IF(Table3[[#This Row],[Comments]]="Please order in multiples of 20. Minimum order of 100.",IF(COUNTBLANK(Table3[[#This Row],[Date 1]:[Order]])=12,"",1),1),IF(OR(G192="yes",H192="yes",I192="yes",F192="yes",#REF!="yes",J192="yes"),1,""))</f>
        <v>#REF!</v>
      </c>
    </row>
    <row r="193" spans="1:39" ht="36" thickBot="1">
      <c r="A193" s="20" t="s">
        <v>784</v>
      </c>
      <c r="B193" s="135" t="s">
        <v>8199</v>
      </c>
      <c r="C193" s="133"/>
      <c r="D193" s="131" t="s">
        <v>8147</v>
      </c>
      <c r="E193" s="23"/>
      <c r="F193" s="22" t="s">
        <v>16</v>
      </c>
      <c r="G193" s="22" t="s">
        <v>16</v>
      </c>
      <c r="H193" s="22"/>
      <c r="I193" s="22" t="s">
        <v>16</v>
      </c>
      <c r="J193" s="22"/>
      <c r="K193" s="15"/>
      <c r="L193" s="16"/>
      <c r="M193" s="16"/>
      <c r="N193" s="16"/>
      <c r="O193" s="16"/>
      <c r="P193" s="16"/>
      <c r="Q193" s="16"/>
      <c r="R193" s="109"/>
      <c r="S193" s="218" t="str">
        <f>Table3[[#This Row],[Column12]]</f>
        <v>Auto:</v>
      </c>
      <c r="T193" s="19"/>
      <c r="U193" s="122" t="str">
        <f>IF(Table3[[#This Row],[TagOrderMethod]]="Ratio:","plants per 1 tag",IF(Table3[[#This Row],[TagOrderMethod]]="tags included","",IF(Table3[[#This Row],[TagOrderMethod]]="Qty:","tags",IF(Table3[[#This Row],[TagOrderMethod]]="Auto:",IF(T193&lt;&gt;"","tags","")))))</f>
        <v/>
      </c>
      <c r="V193" s="123">
        <v>50</v>
      </c>
      <c r="W193" s="123" t="str">
        <f>IF(ISNUMBER(SEARCH("tag",Table3[[#This Row],[Notes]])), "Yes", "No")</f>
        <v>No</v>
      </c>
      <c r="X193" s="123" t="str">
        <f>IF(Table3[[#This Row],[Column11]]="yes","tags included","Auto:")</f>
        <v>Auto:</v>
      </c>
      <c r="Y19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9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Row],[TagOrderMethod]]="Auto:",IF(T193&gt;0,T193,IF(COUNTBLANK(K193:R193)=8,"",(IF(Table3[[#This Row],[Column11]]&lt;&gt;"no",Table3[[#This Row],[Size]]*(SUM(Table3[[#This Row],[Date 1]:[Date 8]])),"")))),""))),(Table3[[#This Row],[Bundle]])),"")</f>
        <v/>
      </c>
      <c r="AA193" s="74" t="str">
        <f t="shared" si="3"/>
        <v/>
      </c>
      <c r="AB193" s="60"/>
      <c r="AC193" s="31"/>
      <c r="AD193" s="32"/>
      <c r="AE193" s="33"/>
      <c r="AF193" s="33" t="s">
        <v>16</v>
      </c>
      <c r="AG193" s="33" t="s">
        <v>16</v>
      </c>
      <c r="AH193" s="33"/>
      <c r="AI193" s="33" t="s">
        <v>16</v>
      </c>
      <c r="AJ193" s="33"/>
      <c r="AK193" s="105" t="b">
        <f>IF(AND(Table3[[#This Row],[Column7]]=TRUE,COUNTBLANK(Table3[[#This Row],[Date 1]:[Date 8]])=8),TRUE,FALSE)</f>
        <v>0</v>
      </c>
      <c r="AL193" s="105" t="b">
        <f>COUNTIF(Table3[[#This Row],[26]:[512]],"yes")&gt;0</f>
        <v>0</v>
      </c>
      <c r="AM193" s="25" t="e">
        <f>IF(COUNTBLANK(K193:AB193)&lt;&gt;13,IF(Table3[[#This Row],[Comments]]="Please order in multiples of 20. Minimum order of 100.",IF(COUNTBLANK(Table3[[#This Row],[Date 1]:[Order]])=12,"",1),1),IF(OR(G193="yes",H193="yes",I193="yes",F193="yes",#REF!="yes",J193="yes"),1,""))</f>
        <v>#REF!</v>
      </c>
    </row>
    <row r="194" spans="1:39" ht="36" thickBot="1">
      <c r="A194" s="20" t="s">
        <v>784</v>
      </c>
      <c r="B194" s="135" t="s">
        <v>8199</v>
      </c>
      <c r="C194" s="136"/>
      <c r="D194" s="137" t="s">
        <v>8148</v>
      </c>
      <c r="E194" s="23"/>
      <c r="F194" s="22" t="s">
        <v>16</v>
      </c>
      <c r="G194" s="22" t="s">
        <v>16</v>
      </c>
      <c r="H194" s="22"/>
      <c r="I194" s="22" t="s">
        <v>16</v>
      </c>
      <c r="J194" s="22"/>
      <c r="K194" s="149"/>
      <c r="L194" s="139"/>
      <c r="M194" s="139"/>
      <c r="N194" s="139"/>
      <c r="O194" s="139"/>
      <c r="P194" s="139"/>
      <c r="Q194" s="139"/>
      <c r="R194" s="109"/>
      <c r="S194" s="218" t="str">
        <f>Table3[[#This Row],[Column12]]</f>
        <v>Auto:</v>
      </c>
      <c r="T194" s="140"/>
      <c r="U194" s="122" t="str">
        <f>IF(Table3[[#This Row],[TagOrderMethod]]="Ratio:","plants per 1 tag",IF(Table3[[#This Row],[TagOrderMethod]]="tags included","",IF(Table3[[#This Row],[TagOrderMethod]]="Qty:","tags",IF(Table3[[#This Row],[TagOrderMethod]]="Auto:",IF(T194&lt;&gt;"","tags","")))))</f>
        <v/>
      </c>
      <c r="V194" s="123">
        <v>50</v>
      </c>
      <c r="W194" s="123" t="str">
        <f>IF(ISNUMBER(SEARCH("tag",Table3[[#This Row],[Notes]])), "Yes", "No")</f>
        <v>No</v>
      </c>
      <c r="X194" s="123" t="str">
        <f>IF(Table3[[#This Row],[Column11]]="yes","tags included","Auto:")</f>
        <v>Auto:</v>
      </c>
      <c r="Y19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9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Row],[TagOrderMethod]]="Auto:",IF(T194&gt;0,T194,IF(COUNTBLANK(K194:R194)=8,"",(IF(Table3[[#This Row],[Column11]]&lt;&gt;"no",Table3[[#This Row],[Size]]*(SUM(Table3[[#This Row],[Date 1]:[Date 8]])),"")))),""))),(Table3[[#This Row],[Bundle]])),"")</f>
        <v/>
      </c>
      <c r="AA194" s="74" t="str">
        <f t="shared" si="3"/>
        <v/>
      </c>
      <c r="AB194" s="141"/>
      <c r="AC194" s="142"/>
      <c r="AD194" s="143"/>
      <c r="AE194" s="144"/>
      <c r="AF194" s="145" t="s">
        <v>16</v>
      </c>
      <c r="AG194" s="128" t="s">
        <v>16</v>
      </c>
      <c r="AH194" s="128"/>
      <c r="AI194" s="128" t="s">
        <v>16</v>
      </c>
      <c r="AJ194" s="128"/>
      <c r="AK194" s="146" t="b">
        <f>IF(AND(Table3[[#This Row],[Column7]]=TRUE,COUNTBLANK(Table3[[#This Row],[Date 1]:[Date 8]])=8),TRUE,FALSE)</f>
        <v>0</v>
      </c>
      <c r="AL194" s="146" t="b">
        <f>COUNTIF(Table3[[#This Row],[26]:[512]],"yes")&gt;0</f>
        <v>0</v>
      </c>
      <c r="AM194" s="153" t="e">
        <f>IF(COUNTBLANK(K194:AB194)&lt;&gt;13,IF(Table3[[#This Row],[Comments]]="Please order in multiples of 20. Minimum order of 100.",IF(COUNTBLANK(Table3[[#This Row],[Date 1]:[Order]])=12,"",1),1),IF(OR(G194="yes",H194="yes",I194="yes",F194="yes",#REF!="yes",J194="yes"),1,""))</f>
        <v>#REF!</v>
      </c>
    </row>
    <row r="195" spans="1:39" ht="36" thickBot="1">
      <c r="A195" s="20" t="s">
        <v>784</v>
      </c>
      <c r="B195" s="135" t="s">
        <v>8199</v>
      </c>
      <c r="C195" s="136"/>
      <c r="D195" s="137" t="s">
        <v>8149</v>
      </c>
      <c r="E195" s="23"/>
      <c r="F195" s="22" t="s">
        <v>16</v>
      </c>
      <c r="G195" s="22" t="s">
        <v>16</v>
      </c>
      <c r="H195" s="22"/>
      <c r="I195" s="22" t="s">
        <v>16</v>
      </c>
      <c r="J195" s="22"/>
      <c r="K195" s="149"/>
      <c r="L195" s="139"/>
      <c r="M195" s="139"/>
      <c r="N195" s="139"/>
      <c r="O195" s="139"/>
      <c r="P195" s="139"/>
      <c r="Q195" s="139"/>
      <c r="R195" s="109"/>
      <c r="S195" s="218" t="str">
        <f>Table3[[#This Row],[Column12]]</f>
        <v>Auto:</v>
      </c>
      <c r="T195" s="140"/>
      <c r="U195" s="122" t="str">
        <f>IF(Table3[[#This Row],[TagOrderMethod]]="Ratio:","plants per 1 tag",IF(Table3[[#This Row],[TagOrderMethod]]="tags included","",IF(Table3[[#This Row],[TagOrderMethod]]="Qty:","tags",IF(Table3[[#This Row],[TagOrderMethod]]="Auto:",IF(T195&lt;&gt;"","tags","")))))</f>
        <v/>
      </c>
      <c r="V195" s="123">
        <v>50</v>
      </c>
      <c r="W195" s="123" t="str">
        <f>IF(ISNUMBER(SEARCH("tag",Table3[[#This Row],[Notes]])), "Yes", "No")</f>
        <v>No</v>
      </c>
      <c r="X195" s="123" t="str">
        <f>IF(Table3[[#This Row],[Column11]]="yes","tags included","Auto:")</f>
        <v>Auto:</v>
      </c>
      <c r="Y19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9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Row],[TagOrderMethod]]="Auto:",IF(T195&gt;0,T195,IF(COUNTBLANK(K195:R195)=8,"",(IF(Table3[[#This Row],[Column11]]&lt;&gt;"no",Table3[[#This Row],[Size]]*(SUM(Table3[[#This Row],[Date 1]:[Date 8]])),"")))),""))),(Table3[[#This Row],[Bundle]])),"")</f>
        <v/>
      </c>
      <c r="AA195" s="74" t="str">
        <f t="shared" si="3"/>
        <v/>
      </c>
      <c r="AB195" s="141"/>
      <c r="AC195" s="142"/>
      <c r="AD195" s="143"/>
      <c r="AE195" s="144"/>
      <c r="AF195" s="145" t="s">
        <v>16</v>
      </c>
      <c r="AG195" s="128" t="s">
        <v>16</v>
      </c>
      <c r="AH195" s="128"/>
      <c r="AI195" s="128" t="s">
        <v>16</v>
      </c>
      <c r="AJ195" s="128"/>
      <c r="AK195" s="146" t="b">
        <f>IF(AND(Table3[[#This Row],[Column7]]=TRUE,COUNTBLANK(Table3[[#This Row],[Date 1]:[Date 8]])=8),TRUE,FALSE)</f>
        <v>0</v>
      </c>
      <c r="AL195" s="146" t="b">
        <f>COUNTIF(Table3[[#This Row],[26]:[512]],"yes")&gt;0</f>
        <v>0</v>
      </c>
      <c r="AM195" s="153" t="e">
        <f>IF(COUNTBLANK(K195:AB195)&lt;&gt;13,IF(Table3[[#This Row],[Comments]]="Please order in multiples of 20. Minimum order of 100.",IF(COUNTBLANK(Table3[[#This Row],[Date 1]:[Order]])=12,"",1),1),IF(OR(G195="yes",H195="yes",I195="yes",F195="yes",#REF!="yes",J195="yes"),1,""))</f>
        <v>#REF!</v>
      </c>
    </row>
    <row r="196" spans="1:39" ht="36" thickBot="1">
      <c r="A196" s="20" t="s">
        <v>784</v>
      </c>
      <c r="B196" s="135" t="s">
        <v>8199</v>
      </c>
      <c r="C196" s="133"/>
      <c r="D196" s="131" t="s">
        <v>8150</v>
      </c>
      <c r="E196" s="23"/>
      <c r="F196" s="22" t="s">
        <v>16</v>
      </c>
      <c r="G196" s="22" t="s">
        <v>16</v>
      </c>
      <c r="H196" s="22"/>
      <c r="I196" s="22" t="s">
        <v>16</v>
      </c>
      <c r="J196" s="22"/>
      <c r="K196" s="15"/>
      <c r="L196" s="16"/>
      <c r="M196" s="16"/>
      <c r="N196" s="16"/>
      <c r="O196" s="16"/>
      <c r="P196" s="16"/>
      <c r="Q196" s="16"/>
      <c r="R196" s="109"/>
      <c r="S196" s="218" t="str">
        <f>Table3[[#This Row],[Column12]]</f>
        <v>Auto:</v>
      </c>
      <c r="T196" s="19"/>
      <c r="U196" s="122" t="str">
        <f>IF(Table3[[#This Row],[TagOrderMethod]]="Ratio:","plants per 1 tag",IF(Table3[[#This Row],[TagOrderMethod]]="tags included","",IF(Table3[[#This Row],[TagOrderMethod]]="Qty:","tags",IF(Table3[[#This Row],[TagOrderMethod]]="Auto:",IF(T196&lt;&gt;"","tags","")))))</f>
        <v/>
      </c>
      <c r="V196" s="123">
        <v>50</v>
      </c>
      <c r="W196" s="123" t="str">
        <f>IF(ISNUMBER(SEARCH("tag",Table3[[#This Row],[Notes]])), "Yes", "No")</f>
        <v>No</v>
      </c>
      <c r="X196" s="123" t="str">
        <f>IF(Table3[[#This Row],[Column11]]="yes","tags included","Auto:")</f>
        <v>Auto:</v>
      </c>
      <c r="Y19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9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Row],[TagOrderMethod]]="Auto:",IF(T196&gt;0,T196,IF(COUNTBLANK(K196:R196)=8,"",(IF(Table3[[#This Row],[Column11]]&lt;&gt;"no",Table3[[#This Row],[Size]]*(SUM(Table3[[#This Row],[Date 1]:[Date 8]])),"")))),""))),(Table3[[#This Row],[Bundle]])),"")</f>
        <v/>
      </c>
      <c r="AA196" s="74" t="str">
        <f t="shared" si="3"/>
        <v/>
      </c>
      <c r="AB196" s="60"/>
      <c r="AC196" s="31"/>
      <c r="AD196" s="32"/>
      <c r="AE196" s="33"/>
      <c r="AF196" s="33" t="s">
        <v>16</v>
      </c>
      <c r="AG196" s="33" t="s">
        <v>16</v>
      </c>
      <c r="AH196" s="33"/>
      <c r="AI196" s="33" t="s">
        <v>16</v>
      </c>
      <c r="AJ196" s="33"/>
      <c r="AK196" s="105" t="b">
        <f>IF(AND(Table3[[#This Row],[Column7]]=TRUE,COUNTBLANK(Table3[[#This Row],[Date 1]:[Date 8]])=8),TRUE,FALSE)</f>
        <v>0</v>
      </c>
      <c r="AL196" s="105" t="b">
        <f>COUNTIF(Table3[[#This Row],[26]:[512]],"yes")&gt;0</f>
        <v>0</v>
      </c>
      <c r="AM196" s="25" t="e">
        <f>IF(COUNTBLANK(K196:AB196)&lt;&gt;13,IF(Table3[[#This Row],[Comments]]="Please order in multiples of 20. Minimum order of 100.",IF(COUNTBLANK(Table3[[#This Row],[Date 1]:[Order]])=12,"",1),1),IF(OR(G196="yes",H196="yes",I196="yes",F196="yes",#REF!="yes",J196="yes"),1,""))</f>
        <v>#REF!</v>
      </c>
    </row>
    <row r="197" spans="1:39" ht="36" thickBot="1">
      <c r="A197" s="20" t="s">
        <v>784</v>
      </c>
      <c r="B197" s="135" t="s">
        <v>8199</v>
      </c>
      <c r="C197" s="133"/>
      <c r="D197" s="131" t="s">
        <v>8151</v>
      </c>
      <c r="E197" s="23"/>
      <c r="F197" s="22" t="s">
        <v>16</v>
      </c>
      <c r="G197" s="22" t="s">
        <v>16</v>
      </c>
      <c r="H197" s="22"/>
      <c r="I197" s="22" t="s">
        <v>16</v>
      </c>
      <c r="J197" s="22"/>
      <c r="K197" s="15"/>
      <c r="L197" s="16"/>
      <c r="M197" s="16"/>
      <c r="N197" s="16"/>
      <c r="O197" s="16"/>
      <c r="P197" s="16"/>
      <c r="Q197" s="16"/>
      <c r="R197" s="109"/>
      <c r="S197" s="218" t="str">
        <f>Table3[[#This Row],[Column12]]</f>
        <v>Auto:</v>
      </c>
      <c r="T197" s="19"/>
      <c r="U197" s="122" t="str">
        <f>IF(Table3[[#This Row],[TagOrderMethod]]="Ratio:","plants per 1 tag",IF(Table3[[#This Row],[TagOrderMethod]]="tags included","",IF(Table3[[#This Row],[TagOrderMethod]]="Qty:","tags",IF(Table3[[#This Row],[TagOrderMethod]]="Auto:",IF(T197&lt;&gt;"","tags","")))))</f>
        <v/>
      </c>
      <c r="V197" s="123">
        <v>50</v>
      </c>
      <c r="W197" s="123" t="str">
        <f>IF(ISNUMBER(SEARCH("tag",Table3[[#This Row],[Notes]])), "Yes", "No")</f>
        <v>No</v>
      </c>
      <c r="X197" s="123" t="str">
        <f>IF(Table3[[#This Row],[Column11]]="yes","tags included","Auto:")</f>
        <v>Auto:</v>
      </c>
      <c r="Y19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9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Row],[TagOrderMethod]]="Auto:",IF(T197&gt;0,T197,IF(COUNTBLANK(K197:R197)=8,"",(IF(Table3[[#This Row],[Column11]]&lt;&gt;"no",Table3[[#This Row],[Size]]*(SUM(Table3[[#This Row],[Date 1]:[Date 8]])),"")))),""))),(Table3[[#This Row],[Bundle]])),"")</f>
        <v/>
      </c>
      <c r="AA197" s="74" t="str">
        <f t="shared" ref="AA197:AA260" si="4">IF(SUM(K197:R197)&gt;0,SUM(K197:R197) &amp;" units","")</f>
        <v/>
      </c>
      <c r="AB197" s="60"/>
      <c r="AC197" s="31"/>
      <c r="AD197" s="32"/>
      <c r="AE197" s="33"/>
      <c r="AF197" s="33" t="s">
        <v>16</v>
      </c>
      <c r="AG197" s="33" t="s">
        <v>16</v>
      </c>
      <c r="AH197" s="33"/>
      <c r="AI197" s="33" t="s">
        <v>16</v>
      </c>
      <c r="AJ197" s="33"/>
      <c r="AK197" s="105" t="b">
        <f>IF(AND(Table3[[#This Row],[Column7]]=TRUE,COUNTBLANK(Table3[[#This Row],[Date 1]:[Date 8]])=8),TRUE,FALSE)</f>
        <v>0</v>
      </c>
      <c r="AL197" s="105" t="b">
        <f>COUNTIF(Table3[[#This Row],[26]:[512]],"yes")&gt;0</f>
        <v>0</v>
      </c>
      <c r="AM197" s="25" t="e">
        <f>IF(COUNTBLANK(K197:AB197)&lt;&gt;13,IF(Table3[[#This Row],[Comments]]="Please order in multiples of 20. Minimum order of 100.",IF(COUNTBLANK(Table3[[#This Row],[Date 1]:[Order]])=12,"",1),1),IF(OR(G197="yes",H197="yes",I197="yes",F197="yes",#REF!="yes",J197="yes"),1,""))</f>
        <v>#REF!</v>
      </c>
    </row>
    <row r="198" spans="1:39" ht="36" thickBot="1">
      <c r="A198" s="20" t="s">
        <v>784</v>
      </c>
      <c r="B198" s="135" t="s">
        <v>8199</v>
      </c>
      <c r="C198" s="133"/>
      <c r="D198" s="131" t="s">
        <v>8152</v>
      </c>
      <c r="E198" s="23"/>
      <c r="F198" s="22" t="s">
        <v>16</v>
      </c>
      <c r="G198" s="22" t="s">
        <v>16</v>
      </c>
      <c r="H198" s="22"/>
      <c r="I198" s="22" t="s">
        <v>16</v>
      </c>
      <c r="J198" s="22"/>
      <c r="K198" s="15"/>
      <c r="L198" s="16"/>
      <c r="M198" s="16"/>
      <c r="N198" s="16"/>
      <c r="O198" s="16"/>
      <c r="P198" s="16"/>
      <c r="Q198" s="16"/>
      <c r="R198" s="109"/>
      <c r="S198" s="218" t="str">
        <f>Table3[[#This Row],[Column12]]</f>
        <v>Auto:</v>
      </c>
      <c r="T198" s="19"/>
      <c r="U198" s="122" t="str">
        <f>IF(Table3[[#This Row],[TagOrderMethod]]="Ratio:","plants per 1 tag",IF(Table3[[#This Row],[TagOrderMethod]]="tags included","",IF(Table3[[#This Row],[TagOrderMethod]]="Qty:","tags",IF(Table3[[#This Row],[TagOrderMethod]]="Auto:",IF(T198&lt;&gt;"","tags","")))))</f>
        <v/>
      </c>
      <c r="V198" s="123">
        <v>50</v>
      </c>
      <c r="W198" s="123" t="str">
        <f>IF(ISNUMBER(SEARCH("tag",Table3[[#This Row],[Notes]])), "Yes", "No")</f>
        <v>No</v>
      </c>
      <c r="X198" s="123" t="str">
        <f>IF(Table3[[#This Row],[Column11]]="yes","tags included","Auto:")</f>
        <v>Auto:</v>
      </c>
      <c r="Y19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9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Row],[TagOrderMethod]]="Auto:",IF(T198&gt;0,T198,IF(COUNTBLANK(K198:R198)=8,"",(IF(Table3[[#This Row],[Column11]]&lt;&gt;"no",Table3[[#This Row],[Size]]*(SUM(Table3[[#This Row],[Date 1]:[Date 8]])),"")))),""))),(Table3[[#This Row],[Bundle]])),"")</f>
        <v/>
      </c>
      <c r="AA198" s="74" t="str">
        <f t="shared" si="4"/>
        <v/>
      </c>
      <c r="AB198" s="60"/>
      <c r="AC198" s="31"/>
      <c r="AD198" s="32"/>
      <c r="AE198" s="33"/>
      <c r="AF198" s="33" t="s">
        <v>16</v>
      </c>
      <c r="AG198" s="33" t="s">
        <v>16</v>
      </c>
      <c r="AH198" s="33"/>
      <c r="AI198" s="33" t="s">
        <v>16</v>
      </c>
      <c r="AJ198" s="33"/>
      <c r="AK198" s="105" t="b">
        <f>IF(AND(Table3[[#This Row],[Column7]]=TRUE,COUNTBLANK(Table3[[#This Row],[Date 1]:[Date 8]])=8),TRUE,FALSE)</f>
        <v>0</v>
      </c>
      <c r="AL198" s="105" t="b">
        <f>COUNTIF(Table3[[#This Row],[26]:[512]],"yes")&gt;0</f>
        <v>0</v>
      </c>
      <c r="AM198" s="25" t="e">
        <f>IF(COUNTBLANK(K198:AB198)&lt;&gt;13,IF(Table3[[#This Row],[Comments]]="Please order in multiples of 20. Minimum order of 100.",IF(COUNTBLANK(Table3[[#This Row],[Date 1]:[Order]])=12,"",1),1),IF(OR(G198="yes",H198="yes",I198="yes",F198="yes",#REF!="yes",J198="yes"),1,""))</f>
        <v>#REF!</v>
      </c>
    </row>
    <row r="199" spans="1:39" ht="36" thickBot="1">
      <c r="A199" s="20" t="s">
        <v>784</v>
      </c>
      <c r="B199" s="135" t="s">
        <v>8199</v>
      </c>
      <c r="C199" s="133"/>
      <c r="D199" s="131" t="s">
        <v>8153</v>
      </c>
      <c r="E199" s="23"/>
      <c r="F199" s="22" t="s">
        <v>16</v>
      </c>
      <c r="G199" s="22" t="s">
        <v>16</v>
      </c>
      <c r="H199" s="22"/>
      <c r="I199" s="22" t="s">
        <v>16</v>
      </c>
      <c r="J199" s="22"/>
      <c r="K199" s="15"/>
      <c r="L199" s="16"/>
      <c r="M199" s="16"/>
      <c r="N199" s="16"/>
      <c r="O199" s="16"/>
      <c r="P199" s="16"/>
      <c r="Q199" s="16"/>
      <c r="R199" s="109"/>
      <c r="S199" s="218" t="str">
        <f>Table3[[#This Row],[Column12]]</f>
        <v>Auto:</v>
      </c>
      <c r="T199" s="19"/>
      <c r="U199" s="122" t="str">
        <f>IF(Table3[[#This Row],[TagOrderMethod]]="Ratio:","plants per 1 tag",IF(Table3[[#This Row],[TagOrderMethod]]="tags included","",IF(Table3[[#This Row],[TagOrderMethod]]="Qty:","tags",IF(Table3[[#This Row],[TagOrderMethod]]="Auto:",IF(T199&lt;&gt;"","tags","")))))</f>
        <v/>
      </c>
      <c r="V199" s="123">
        <v>50</v>
      </c>
      <c r="W199" s="123" t="str">
        <f>IF(ISNUMBER(SEARCH("tag",Table3[[#This Row],[Notes]])), "Yes", "No")</f>
        <v>No</v>
      </c>
      <c r="X199" s="123" t="str">
        <f>IF(Table3[[#This Row],[Column11]]="yes","tags included","Auto:")</f>
        <v>Auto:</v>
      </c>
      <c r="Y19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19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Row],[TagOrderMethod]]="Auto:",IF(T199&gt;0,T199,IF(COUNTBLANK(K199:R199)=8,"",(IF(Table3[[#This Row],[Column11]]&lt;&gt;"no",Table3[[#This Row],[Size]]*(SUM(Table3[[#This Row],[Date 1]:[Date 8]])),"")))),""))),(Table3[[#This Row],[Bundle]])),"")</f>
        <v/>
      </c>
      <c r="AA199" s="74" t="str">
        <f t="shared" si="4"/>
        <v/>
      </c>
      <c r="AB199" s="60"/>
      <c r="AC199" s="31"/>
      <c r="AD199" s="32"/>
      <c r="AE199" s="33"/>
      <c r="AF199" s="33" t="s">
        <v>16</v>
      </c>
      <c r="AG199" s="33" t="s">
        <v>16</v>
      </c>
      <c r="AH199" s="33"/>
      <c r="AI199" s="33" t="s">
        <v>16</v>
      </c>
      <c r="AJ199" s="33"/>
      <c r="AK199" s="105" t="b">
        <f>IF(AND(Table3[[#This Row],[Column7]]=TRUE,COUNTBLANK(Table3[[#This Row],[Date 1]:[Date 8]])=8),TRUE,FALSE)</f>
        <v>0</v>
      </c>
      <c r="AL199" s="105" t="b">
        <f>COUNTIF(Table3[[#This Row],[26]:[512]],"yes")&gt;0</f>
        <v>0</v>
      </c>
      <c r="AM199" s="25" t="e">
        <f>IF(COUNTBLANK(K199:AB199)&lt;&gt;13,IF(Table3[[#This Row],[Comments]]="Please order in multiples of 20. Minimum order of 100.",IF(COUNTBLANK(Table3[[#This Row],[Date 1]:[Order]])=12,"",1),1),IF(OR(G199="yes",H199="yes",I199="yes",F199="yes",#REF!="yes",J199="yes"),1,""))</f>
        <v>#REF!</v>
      </c>
    </row>
    <row r="200" spans="1:39" ht="36" thickBot="1">
      <c r="A200" s="20" t="s">
        <v>784</v>
      </c>
      <c r="B200" s="135" t="s">
        <v>8199</v>
      </c>
      <c r="C200" s="133"/>
      <c r="D200" s="131" t="s">
        <v>8154</v>
      </c>
      <c r="E200" s="23"/>
      <c r="F200" s="22" t="s">
        <v>16</v>
      </c>
      <c r="G200" s="22" t="s">
        <v>16</v>
      </c>
      <c r="H200" s="22"/>
      <c r="I200" s="22" t="s">
        <v>16</v>
      </c>
      <c r="J200" s="22"/>
      <c r="K200" s="15"/>
      <c r="L200" s="16"/>
      <c r="M200" s="16"/>
      <c r="N200" s="16"/>
      <c r="O200" s="16"/>
      <c r="P200" s="16"/>
      <c r="Q200" s="16"/>
      <c r="R200" s="109"/>
      <c r="S200" s="218" t="str">
        <f>Table3[[#This Row],[Column12]]</f>
        <v>Auto:</v>
      </c>
      <c r="T200" s="19"/>
      <c r="U200" s="122" t="str">
        <f>IF(Table3[[#This Row],[TagOrderMethod]]="Ratio:","plants per 1 tag",IF(Table3[[#This Row],[TagOrderMethod]]="tags included","",IF(Table3[[#This Row],[TagOrderMethod]]="Qty:","tags",IF(Table3[[#This Row],[TagOrderMethod]]="Auto:",IF(T200&lt;&gt;"","tags","")))))</f>
        <v/>
      </c>
      <c r="V200" s="123">
        <v>50</v>
      </c>
      <c r="W200" s="123" t="str">
        <f>IF(ISNUMBER(SEARCH("tag",Table3[[#This Row],[Notes]])), "Yes", "No")</f>
        <v>No</v>
      </c>
      <c r="X200" s="123" t="str">
        <f>IF(Table3[[#This Row],[Column11]]="yes","tags included","Auto:")</f>
        <v>Auto:</v>
      </c>
      <c r="Y20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0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Row],[TagOrderMethod]]="Auto:",IF(T200&gt;0,T200,IF(COUNTBLANK(K200:R200)=8,"",(IF(Table3[[#This Row],[Column11]]&lt;&gt;"no",Table3[[#This Row],[Size]]*(SUM(Table3[[#This Row],[Date 1]:[Date 8]])),"")))),""))),(Table3[[#This Row],[Bundle]])),"")</f>
        <v/>
      </c>
      <c r="AA200" s="74" t="str">
        <f t="shared" si="4"/>
        <v/>
      </c>
      <c r="AB200" s="60"/>
      <c r="AC200" s="31"/>
      <c r="AD200" s="32"/>
      <c r="AE200" s="33"/>
      <c r="AF200" s="33" t="s">
        <v>16</v>
      </c>
      <c r="AG200" s="33" t="s">
        <v>16</v>
      </c>
      <c r="AH200" s="33"/>
      <c r="AI200" s="33" t="s">
        <v>16</v>
      </c>
      <c r="AJ200" s="33"/>
      <c r="AK200" s="105" t="b">
        <f>IF(AND(Table3[[#This Row],[Column7]]=TRUE,COUNTBLANK(Table3[[#This Row],[Date 1]:[Date 8]])=8),TRUE,FALSE)</f>
        <v>0</v>
      </c>
      <c r="AL200" s="105" t="b">
        <f>COUNTIF(Table3[[#This Row],[26]:[512]],"yes")&gt;0</f>
        <v>0</v>
      </c>
      <c r="AM200" s="25" t="e">
        <f>IF(COUNTBLANK(K200:AB200)&lt;&gt;13,IF(Table3[[#This Row],[Comments]]="Please order in multiples of 20. Minimum order of 100.",IF(COUNTBLANK(Table3[[#This Row],[Date 1]:[Order]])=12,"",1),1),IF(OR(G200="yes",H200="yes",I200="yes",F200="yes",#REF!="yes",J200="yes"),1,""))</f>
        <v>#REF!</v>
      </c>
    </row>
    <row r="201" spans="1:39" ht="36" thickBot="1">
      <c r="A201" s="20" t="s">
        <v>784</v>
      </c>
      <c r="B201" s="135" t="s">
        <v>8199</v>
      </c>
      <c r="C201" s="133"/>
      <c r="D201" s="131" t="s">
        <v>8155</v>
      </c>
      <c r="E201" s="23"/>
      <c r="F201" s="22" t="s">
        <v>16</v>
      </c>
      <c r="G201" s="22" t="s">
        <v>16</v>
      </c>
      <c r="H201" s="22"/>
      <c r="I201" s="22" t="s">
        <v>16</v>
      </c>
      <c r="J201" s="22"/>
      <c r="K201" s="15"/>
      <c r="L201" s="16"/>
      <c r="M201" s="16"/>
      <c r="N201" s="16"/>
      <c r="O201" s="16"/>
      <c r="P201" s="16"/>
      <c r="Q201" s="16"/>
      <c r="R201" s="109"/>
      <c r="S201" s="218" t="str">
        <f>Table3[[#This Row],[Column12]]</f>
        <v>Auto:</v>
      </c>
      <c r="T201" s="19"/>
      <c r="U201" s="122" t="str">
        <f>IF(Table3[[#This Row],[TagOrderMethod]]="Ratio:","plants per 1 tag",IF(Table3[[#This Row],[TagOrderMethod]]="tags included","",IF(Table3[[#This Row],[TagOrderMethod]]="Qty:","tags",IF(Table3[[#This Row],[TagOrderMethod]]="Auto:",IF(T201&lt;&gt;"","tags","")))))</f>
        <v/>
      </c>
      <c r="V201" s="123">
        <v>50</v>
      </c>
      <c r="W201" s="123" t="str">
        <f>IF(ISNUMBER(SEARCH("tag",Table3[[#This Row],[Notes]])), "Yes", "No")</f>
        <v>No</v>
      </c>
      <c r="X201" s="123" t="str">
        <f>IF(Table3[[#This Row],[Column11]]="yes","tags included","Auto:")</f>
        <v>Auto:</v>
      </c>
      <c r="Y20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0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Row],[TagOrderMethod]]="Auto:",IF(T201&gt;0,T201,IF(COUNTBLANK(K201:R201)=8,"",(IF(Table3[[#This Row],[Column11]]&lt;&gt;"no",Table3[[#This Row],[Size]]*(SUM(Table3[[#This Row],[Date 1]:[Date 8]])),"")))),""))),(Table3[[#This Row],[Bundle]])),"")</f>
        <v/>
      </c>
      <c r="AA201" s="74" t="str">
        <f t="shared" si="4"/>
        <v/>
      </c>
      <c r="AB201" s="60"/>
      <c r="AC201" s="31"/>
      <c r="AD201" s="32"/>
      <c r="AE201" s="33"/>
      <c r="AF201" s="33" t="s">
        <v>16</v>
      </c>
      <c r="AG201" s="33" t="s">
        <v>16</v>
      </c>
      <c r="AH201" s="33"/>
      <c r="AI201" s="33" t="s">
        <v>16</v>
      </c>
      <c r="AJ201" s="33"/>
      <c r="AK201" s="105" t="b">
        <f>IF(AND(Table3[[#This Row],[Column7]]=TRUE,COUNTBLANK(Table3[[#This Row],[Date 1]:[Date 8]])=8),TRUE,FALSE)</f>
        <v>0</v>
      </c>
      <c r="AL201" s="105" t="b">
        <f>COUNTIF(Table3[[#This Row],[26]:[512]],"yes")&gt;0</f>
        <v>0</v>
      </c>
      <c r="AM201" s="25" t="e">
        <f>IF(COUNTBLANK(K201:AB201)&lt;&gt;13,IF(Table3[[#This Row],[Comments]]="Please order in multiples of 20. Minimum order of 100.",IF(COUNTBLANK(Table3[[#This Row],[Date 1]:[Order]])=12,"",1),1),IF(OR(G201="yes",H201="yes",I201="yes",F201="yes",#REF!="yes",J201="yes"),1,""))</f>
        <v>#REF!</v>
      </c>
    </row>
    <row r="202" spans="1:39" ht="36" thickBot="1">
      <c r="A202" s="20" t="s">
        <v>784</v>
      </c>
      <c r="B202" s="135" t="s">
        <v>8199</v>
      </c>
      <c r="C202" s="133"/>
      <c r="D202" s="131" t="s">
        <v>8156</v>
      </c>
      <c r="E202" s="23"/>
      <c r="F202" s="22" t="s">
        <v>16</v>
      </c>
      <c r="G202" s="22" t="s">
        <v>16</v>
      </c>
      <c r="H202" s="22"/>
      <c r="I202" s="22" t="s">
        <v>16</v>
      </c>
      <c r="J202" s="22"/>
      <c r="K202" s="15"/>
      <c r="L202" s="16"/>
      <c r="M202" s="16"/>
      <c r="N202" s="16"/>
      <c r="O202" s="16"/>
      <c r="P202" s="16"/>
      <c r="Q202" s="16"/>
      <c r="R202" s="109"/>
      <c r="S202" s="218" t="str">
        <f>Table3[[#This Row],[Column12]]</f>
        <v>Auto:</v>
      </c>
      <c r="T202" s="19"/>
      <c r="U202" s="122" t="str">
        <f>IF(Table3[[#This Row],[TagOrderMethod]]="Ratio:","plants per 1 tag",IF(Table3[[#This Row],[TagOrderMethod]]="tags included","",IF(Table3[[#This Row],[TagOrderMethod]]="Qty:","tags",IF(Table3[[#This Row],[TagOrderMethod]]="Auto:",IF(T202&lt;&gt;"","tags","")))))</f>
        <v/>
      </c>
      <c r="V202" s="123">
        <v>50</v>
      </c>
      <c r="W202" s="123" t="str">
        <f>IF(ISNUMBER(SEARCH("tag",Table3[[#This Row],[Notes]])), "Yes", "No")</f>
        <v>No</v>
      </c>
      <c r="X202" s="123" t="str">
        <f>IF(Table3[[#This Row],[Column11]]="yes","tags included","Auto:")</f>
        <v>Auto:</v>
      </c>
      <c r="Y20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0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Row],[TagOrderMethod]]="Auto:",IF(T202&gt;0,T202,IF(COUNTBLANK(K202:R202)=8,"",(IF(Table3[[#This Row],[Column11]]&lt;&gt;"no",Table3[[#This Row],[Size]]*(SUM(Table3[[#This Row],[Date 1]:[Date 8]])),"")))),""))),(Table3[[#This Row],[Bundle]])),"")</f>
        <v/>
      </c>
      <c r="AA202" s="74" t="str">
        <f t="shared" si="4"/>
        <v/>
      </c>
      <c r="AB202" s="60"/>
      <c r="AC202" s="31"/>
      <c r="AD202" s="32"/>
      <c r="AE202" s="33"/>
      <c r="AF202" s="33" t="s">
        <v>16</v>
      </c>
      <c r="AG202" s="33" t="s">
        <v>16</v>
      </c>
      <c r="AH202" s="33"/>
      <c r="AI202" s="33" t="s">
        <v>16</v>
      </c>
      <c r="AJ202" s="33"/>
      <c r="AK202" s="105" t="b">
        <f>IF(AND(Table3[[#This Row],[Column7]]=TRUE,COUNTBLANK(Table3[[#This Row],[Date 1]:[Date 8]])=8),TRUE,FALSE)</f>
        <v>0</v>
      </c>
      <c r="AL202" s="105" t="b">
        <f>COUNTIF(Table3[[#This Row],[26]:[512]],"yes")&gt;0</f>
        <v>0</v>
      </c>
      <c r="AM202" s="25" t="e">
        <f>IF(COUNTBLANK(K202:AB202)&lt;&gt;13,IF(Table3[[#This Row],[Comments]]="Please order in multiples of 20. Minimum order of 100.",IF(COUNTBLANK(Table3[[#This Row],[Date 1]:[Order]])=12,"",1),1),IF(OR(G202="yes",H202="yes",I202="yes",F202="yes",#REF!="yes",J202="yes"),1,""))</f>
        <v>#REF!</v>
      </c>
    </row>
    <row r="203" spans="1:39" ht="36" thickBot="1">
      <c r="A203" s="20" t="s">
        <v>784</v>
      </c>
      <c r="B203" s="135" t="s">
        <v>8199</v>
      </c>
      <c r="C203" s="133"/>
      <c r="D203" s="131" t="s">
        <v>8157</v>
      </c>
      <c r="E203" s="23"/>
      <c r="F203" s="22" t="s">
        <v>16</v>
      </c>
      <c r="G203" s="22" t="s">
        <v>16</v>
      </c>
      <c r="H203" s="22"/>
      <c r="I203" s="22" t="s">
        <v>16</v>
      </c>
      <c r="J203" s="22"/>
      <c r="K203" s="15"/>
      <c r="L203" s="16"/>
      <c r="M203" s="16"/>
      <c r="N203" s="16"/>
      <c r="O203" s="16"/>
      <c r="P203" s="16"/>
      <c r="Q203" s="16"/>
      <c r="R203" s="109"/>
      <c r="S203" s="218" t="str">
        <f>Table3[[#This Row],[Column12]]</f>
        <v>Auto:</v>
      </c>
      <c r="T203" s="19"/>
      <c r="U203" s="122" t="str">
        <f>IF(Table3[[#This Row],[TagOrderMethod]]="Ratio:","plants per 1 tag",IF(Table3[[#This Row],[TagOrderMethod]]="tags included","",IF(Table3[[#This Row],[TagOrderMethod]]="Qty:","tags",IF(Table3[[#This Row],[TagOrderMethod]]="Auto:",IF(T203&lt;&gt;"","tags","")))))</f>
        <v/>
      </c>
      <c r="V203" s="123">
        <v>50</v>
      </c>
      <c r="W203" s="123" t="str">
        <f>IF(ISNUMBER(SEARCH("tag",Table3[[#This Row],[Notes]])), "Yes", "No")</f>
        <v>No</v>
      </c>
      <c r="X203" s="123" t="str">
        <f>IF(Table3[[#This Row],[Column11]]="yes","tags included","Auto:")</f>
        <v>Auto:</v>
      </c>
      <c r="Y20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0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Row],[TagOrderMethod]]="Auto:",IF(T203&gt;0,T203,IF(COUNTBLANK(K203:R203)=8,"",(IF(Table3[[#This Row],[Column11]]&lt;&gt;"no",Table3[[#This Row],[Size]]*(SUM(Table3[[#This Row],[Date 1]:[Date 8]])),"")))),""))),(Table3[[#This Row],[Bundle]])),"")</f>
        <v/>
      </c>
      <c r="AA203" s="74" t="str">
        <f t="shared" si="4"/>
        <v/>
      </c>
      <c r="AB203" s="60"/>
      <c r="AC203" s="31"/>
      <c r="AD203" s="32"/>
      <c r="AE203" s="33"/>
      <c r="AF203" s="33" t="s">
        <v>16</v>
      </c>
      <c r="AG203" s="33" t="s">
        <v>16</v>
      </c>
      <c r="AH203" s="33"/>
      <c r="AI203" s="33" t="s">
        <v>16</v>
      </c>
      <c r="AJ203" s="33"/>
      <c r="AK203" s="105" t="b">
        <f>IF(AND(Table3[[#This Row],[Column7]]=TRUE,COUNTBLANK(Table3[[#This Row],[Date 1]:[Date 8]])=8),TRUE,FALSE)</f>
        <v>0</v>
      </c>
      <c r="AL203" s="105" t="b">
        <f>COUNTIF(Table3[[#This Row],[26]:[512]],"yes")&gt;0</f>
        <v>0</v>
      </c>
      <c r="AM203" s="25" t="e">
        <f>IF(COUNTBLANK(K203:AB203)&lt;&gt;13,IF(Table3[[#This Row],[Comments]]="Please order in multiples of 20. Minimum order of 100.",IF(COUNTBLANK(Table3[[#This Row],[Date 1]:[Order]])=12,"",1),1),IF(OR(G203="yes",H203="yes",I203="yes",F203="yes",#REF!="yes",J203="yes"),1,""))</f>
        <v>#REF!</v>
      </c>
    </row>
    <row r="204" spans="1:39" ht="36" thickBot="1">
      <c r="A204" s="20" t="s">
        <v>784</v>
      </c>
      <c r="B204" s="135" t="s">
        <v>8199</v>
      </c>
      <c r="C204" s="133"/>
      <c r="D204" s="131" t="s">
        <v>7947</v>
      </c>
      <c r="E204" s="23"/>
      <c r="F204" s="22" t="s">
        <v>16</v>
      </c>
      <c r="G204" s="22" t="s">
        <v>16</v>
      </c>
      <c r="H204" s="22" t="s">
        <v>16</v>
      </c>
      <c r="I204" s="22" t="s">
        <v>16</v>
      </c>
      <c r="J204" s="22"/>
      <c r="K204" s="15"/>
      <c r="L204" s="16"/>
      <c r="M204" s="16"/>
      <c r="N204" s="16"/>
      <c r="O204" s="16"/>
      <c r="P204" s="16"/>
      <c r="Q204" s="16"/>
      <c r="R204" s="109"/>
      <c r="S204" s="218" t="str">
        <f>Table3[[#This Row],[Column12]]</f>
        <v>Auto:</v>
      </c>
      <c r="T204" s="19"/>
      <c r="U204" s="122" t="str">
        <f>IF(Table3[[#This Row],[TagOrderMethod]]="Ratio:","plants per 1 tag",IF(Table3[[#This Row],[TagOrderMethod]]="tags included","",IF(Table3[[#This Row],[TagOrderMethod]]="Qty:","tags",IF(Table3[[#This Row],[TagOrderMethod]]="Auto:",IF(T204&lt;&gt;"","tags","")))))</f>
        <v/>
      </c>
      <c r="V204" s="123">
        <v>50</v>
      </c>
      <c r="W204" s="123" t="str">
        <f>IF(ISNUMBER(SEARCH("tag",Table3[[#This Row],[Notes]])), "Yes", "No")</f>
        <v>No</v>
      </c>
      <c r="X204" s="123" t="str">
        <f>IF(Table3[[#This Row],[Column11]]="yes","tags included","Auto:")</f>
        <v>Auto:</v>
      </c>
      <c r="Y20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0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Row],[TagOrderMethod]]="Auto:",IF(T204&gt;0,T204,IF(COUNTBLANK(K204:R204)=8,"",(IF(Table3[[#This Row],[Column11]]&lt;&gt;"no",Table3[[#This Row],[Size]]*(SUM(Table3[[#This Row],[Date 1]:[Date 8]])),"")))),""))),(Table3[[#This Row],[Bundle]])),"")</f>
        <v/>
      </c>
      <c r="AA204" s="74" t="str">
        <f t="shared" si="4"/>
        <v/>
      </c>
      <c r="AB204" s="60"/>
      <c r="AC204" s="31"/>
      <c r="AD204" s="32"/>
      <c r="AE204" s="33"/>
      <c r="AF204" s="33" t="s">
        <v>16</v>
      </c>
      <c r="AG204" s="33" t="s">
        <v>16</v>
      </c>
      <c r="AH204" s="33" t="s">
        <v>16</v>
      </c>
      <c r="AI204" s="33" t="s">
        <v>16</v>
      </c>
      <c r="AJ204" s="33"/>
      <c r="AK204" s="105" t="b">
        <f>IF(AND(Table3[[#This Row],[Column7]]=TRUE,COUNTBLANK(Table3[[#This Row],[Date 1]:[Date 8]])=8),TRUE,FALSE)</f>
        <v>0</v>
      </c>
      <c r="AL204" s="105" t="b">
        <f>COUNTIF(Table3[[#This Row],[26]:[512]],"yes")&gt;0</f>
        <v>0</v>
      </c>
      <c r="AM204" s="25" t="e">
        <f>IF(COUNTBLANK(K204:AB204)&lt;&gt;13,IF(Table3[[#This Row],[Comments]]="Please order in multiples of 20. Minimum order of 100.",IF(COUNTBLANK(Table3[[#This Row],[Date 1]:[Order]])=12,"",1),1),IF(OR(G204="yes",H204="yes",I204="yes",F204="yes",#REF!="yes",J204="yes"),1,""))</f>
        <v>#REF!</v>
      </c>
    </row>
    <row r="205" spans="1:39" ht="36" thickBot="1">
      <c r="A205" s="20" t="s">
        <v>784</v>
      </c>
      <c r="B205" s="135" t="s">
        <v>8204</v>
      </c>
      <c r="C205" s="133" t="s">
        <v>7729</v>
      </c>
      <c r="D205" s="131" t="s">
        <v>7776</v>
      </c>
      <c r="E205" s="23" t="s">
        <v>7731</v>
      </c>
      <c r="F205" s="22" t="s">
        <v>16</v>
      </c>
      <c r="G205" s="22" t="s">
        <v>16</v>
      </c>
      <c r="H205" s="22" t="s">
        <v>626</v>
      </c>
      <c r="I205" s="22" t="s">
        <v>16</v>
      </c>
      <c r="J205" s="22" t="s">
        <v>626</v>
      </c>
      <c r="K205" s="15"/>
      <c r="L205" s="16"/>
      <c r="M205" s="16"/>
      <c r="N205" s="16"/>
      <c r="O205" s="16"/>
      <c r="P205" s="16"/>
      <c r="Q205" s="16"/>
      <c r="R205" s="109"/>
      <c r="S205" s="218" t="str">
        <f>Table3[[#This Row],[Column12]]</f>
        <v>tags included</v>
      </c>
      <c r="T205" s="19"/>
      <c r="U205" s="122" t="str">
        <f>IF(Table3[[#This Row],[TagOrderMethod]]="Ratio:","plants per 1 tag",IF(Table3[[#This Row],[TagOrderMethod]]="tags included","",IF(Table3[[#This Row],[TagOrderMethod]]="Qty:","tags",IF(Table3[[#This Row],[TagOrderMethod]]="Auto:",IF(T205&lt;&gt;"","tags","")))))</f>
        <v/>
      </c>
      <c r="V205" s="123">
        <v>50</v>
      </c>
      <c r="W205" s="123" t="str">
        <f>IF(ISNUMBER(SEARCH("tag",Table3[[#This Row],[Notes]])), "Yes", "No")</f>
        <v>Yes</v>
      </c>
      <c r="X205" s="123" t="str">
        <f>IF(Table3[[#This Row],[Column11]]="yes","tags included","Auto:")</f>
        <v>tags included</v>
      </c>
      <c r="Y20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0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Row],[TagOrderMethod]]="Auto:",IF(T205&gt;0,T205,IF(COUNTBLANK(K205:R205)=8,"",(IF(Table3[[#This Row],[Column11]]&lt;&gt;"no",Table3[[#This Row],[Size]]*(SUM(Table3[[#This Row],[Date 1]:[Date 8]])),"")))),""))),(Table3[[#This Row],[Bundle]])),"")</f>
        <v/>
      </c>
      <c r="AA205" s="74" t="str">
        <f t="shared" si="4"/>
        <v/>
      </c>
      <c r="AB205" s="60"/>
      <c r="AC205" s="31"/>
      <c r="AD205" s="32"/>
      <c r="AE205" s="33"/>
      <c r="AF205" s="33" t="s">
        <v>16</v>
      </c>
      <c r="AG205" s="33" t="s">
        <v>16</v>
      </c>
      <c r="AH205" s="33" t="s">
        <v>626</v>
      </c>
      <c r="AI205" s="33" t="s">
        <v>16</v>
      </c>
      <c r="AJ205" s="33" t="s">
        <v>626</v>
      </c>
      <c r="AK205" s="105" t="b">
        <f>IF(AND(Table3[[#This Row],[Column7]]=TRUE,COUNTBLANK(Table3[[#This Row],[Date 1]:[Date 8]])=8),TRUE,FALSE)</f>
        <v>0</v>
      </c>
      <c r="AL205" s="105" t="b">
        <f>COUNTIF(Table3[[#This Row],[26]:[512]],"yes")&gt;0</f>
        <v>0</v>
      </c>
      <c r="AM205" s="25" t="e">
        <f>IF(COUNTBLANK(K205:AB205)&lt;&gt;13,IF(Table3[[#This Row],[Comments]]="Please order in multiples of 20. Minimum order of 100.",IF(COUNTBLANK(Table3[[#This Row],[Date 1]:[Order]])=12,"",1),1),IF(OR(G205="yes",H205="yes",I205="yes",F205="yes",#REF!="yes",J205="yes"),1,""))</f>
        <v>#REF!</v>
      </c>
    </row>
    <row r="206" spans="1:39" ht="36" thickBot="1">
      <c r="A206" s="20" t="s">
        <v>784</v>
      </c>
      <c r="B206" s="135" t="s">
        <v>8204</v>
      </c>
      <c r="C206" s="133" t="s">
        <v>7729</v>
      </c>
      <c r="D206" s="131" t="s">
        <v>7777</v>
      </c>
      <c r="E206" s="23" t="s">
        <v>7731</v>
      </c>
      <c r="F206" s="22" t="s">
        <v>16</v>
      </c>
      <c r="G206" s="22" t="s">
        <v>16</v>
      </c>
      <c r="H206" s="22" t="s">
        <v>626</v>
      </c>
      <c r="I206" s="22" t="s">
        <v>16</v>
      </c>
      <c r="J206" s="22" t="s">
        <v>626</v>
      </c>
      <c r="K206" s="15"/>
      <c r="L206" s="16"/>
      <c r="M206" s="16"/>
      <c r="N206" s="16"/>
      <c r="O206" s="16"/>
      <c r="P206" s="16"/>
      <c r="Q206" s="16"/>
      <c r="R206" s="109"/>
      <c r="S206" s="218" t="str">
        <f>Table3[[#This Row],[Column12]]</f>
        <v>tags included</v>
      </c>
      <c r="T206" s="19"/>
      <c r="U206" s="122" t="str">
        <f>IF(Table3[[#This Row],[TagOrderMethod]]="Ratio:","plants per 1 tag",IF(Table3[[#This Row],[TagOrderMethod]]="tags included","",IF(Table3[[#This Row],[TagOrderMethod]]="Qty:","tags",IF(Table3[[#This Row],[TagOrderMethod]]="Auto:",IF(T206&lt;&gt;"","tags","")))))</f>
        <v/>
      </c>
      <c r="V206" s="123">
        <v>50</v>
      </c>
      <c r="W206" s="123" t="str">
        <f>IF(ISNUMBER(SEARCH("tag",Table3[[#This Row],[Notes]])), "Yes", "No")</f>
        <v>Yes</v>
      </c>
      <c r="X206" s="123" t="str">
        <f>IF(Table3[[#This Row],[Column11]]="yes","tags included","Auto:")</f>
        <v>tags included</v>
      </c>
      <c r="Y20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0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Row],[TagOrderMethod]]="Auto:",IF(T206&gt;0,T206,IF(COUNTBLANK(K206:R206)=8,"",(IF(Table3[[#This Row],[Column11]]&lt;&gt;"no",Table3[[#This Row],[Size]]*(SUM(Table3[[#This Row],[Date 1]:[Date 8]])),"")))),""))),(Table3[[#This Row],[Bundle]])),"")</f>
        <v/>
      </c>
      <c r="AA206" s="74" t="str">
        <f t="shared" si="4"/>
        <v/>
      </c>
      <c r="AB206" s="60"/>
      <c r="AC206" s="31"/>
      <c r="AD206" s="32"/>
      <c r="AE206" s="33"/>
      <c r="AF206" s="33" t="s">
        <v>16</v>
      </c>
      <c r="AG206" s="33" t="s">
        <v>16</v>
      </c>
      <c r="AH206" s="33" t="s">
        <v>626</v>
      </c>
      <c r="AI206" s="33" t="s">
        <v>16</v>
      </c>
      <c r="AJ206" s="33" t="s">
        <v>626</v>
      </c>
      <c r="AK206" s="105" t="b">
        <f>IF(AND(Table3[[#This Row],[Column7]]=TRUE,COUNTBLANK(Table3[[#This Row],[Date 1]:[Date 8]])=8),TRUE,FALSE)</f>
        <v>0</v>
      </c>
      <c r="AL206" s="105" t="b">
        <f>COUNTIF(Table3[[#This Row],[26]:[512]],"yes")&gt;0</f>
        <v>0</v>
      </c>
      <c r="AM206" s="25" t="e">
        <f>IF(COUNTBLANK(K206:AB206)&lt;&gt;13,IF(Table3[[#This Row],[Comments]]="Please order in multiples of 20. Minimum order of 100.",IF(COUNTBLANK(Table3[[#This Row],[Date 1]:[Order]])=12,"",1),1),IF(OR(G206="yes",H206="yes",I206="yes",F206="yes",#REF!="yes",J206="yes"),1,""))</f>
        <v>#REF!</v>
      </c>
    </row>
    <row r="207" spans="1:39" ht="36" thickBot="1">
      <c r="A207" s="20" t="s">
        <v>784</v>
      </c>
      <c r="B207" s="135" t="s">
        <v>8204</v>
      </c>
      <c r="C207" s="133" t="s">
        <v>7729</v>
      </c>
      <c r="D207" s="131" t="s">
        <v>7906</v>
      </c>
      <c r="E207" s="23" t="s">
        <v>7731</v>
      </c>
      <c r="F207" s="22" t="s">
        <v>16</v>
      </c>
      <c r="G207" s="22" t="s">
        <v>16</v>
      </c>
      <c r="H207" s="22" t="s">
        <v>626</v>
      </c>
      <c r="I207" s="22" t="s">
        <v>16</v>
      </c>
      <c r="J207" s="22" t="s">
        <v>626</v>
      </c>
      <c r="K207" s="15"/>
      <c r="L207" s="16"/>
      <c r="M207" s="16"/>
      <c r="N207" s="16"/>
      <c r="O207" s="16"/>
      <c r="P207" s="16"/>
      <c r="Q207" s="16"/>
      <c r="R207" s="109"/>
      <c r="S207" s="218" t="str">
        <f>Table3[[#This Row],[Column12]]</f>
        <v>tags included</v>
      </c>
      <c r="T207" s="19"/>
      <c r="U207" s="122" t="str">
        <f>IF(Table3[[#This Row],[TagOrderMethod]]="Ratio:","plants per 1 tag",IF(Table3[[#This Row],[TagOrderMethod]]="tags included","",IF(Table3[[#This Row],[TagOrderMethod]]="Qty:","tags",IF(Table3[[#This Row],[TagOrderMethod]]="Auto:",IF(T207&lt;&gt;"","tags","")))))</f>
        <v/>
      </c>
      <c r="V207" s="123">
        <v>50</v>
      </c>
      <c r="W207" s="123" t="str">
        <f>IF(ISNUMBER(SEARCH("tag",Table3[[#This Row],[Notes]])), "Yes", "No")</f>
        <v>Yes</v>
      </c>
      <c r="X207" s="123" t="str">
        <f>IF(Table3[[#This Row],[Column11]]="yes","tags included","Auto:")</f>
        <v>tags included</v>
      </c>
      <c r="Y20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0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Row],[TagOrderMethod]]="Auto:",IF(T207&gt;0,T207,IF(COUNTBLANK(K207:R207)=8,"",(IF(Table3[[#This Row],[Column11]]&lt;&gt;"no",Table3[[#This Row],[Size]]*(SUM(Table3[[#This Row],[Date 1]:[Date 8]])),"")))),""))),(Table3[[#This Row],[Bundle]])),"")</f>
        <v/>
      </c>
      <c r="AA207" s="74" t="str">
        <f t="shared" si="4"/>
        <v/>
      </c>
      <c r="AB207" s="60"/>
      <c r="AC207" s="31"/>
      <c r="AD207" s="32"/>
      <c r="AE207" s="33"/>
      <c r="AF207" s="33" t="s">
        <v>16</v>
      </c>
      <c r="AG207" s="33" t="s">
        <v>16</v>
      </c>
      <c r="AH207" s="33" t="s">
        <v>626</v>
      </c>
      <c r="AI207" s="33" t="s">
        <v>16</v>
      </c>
      <c r="AJ207" s="33" t="s">
        <v>626</v>
      </c>
      <c r="AK207" s="105" t="b">
        <f>IF(AND(Table3[[#This Row],[Column7]]=TRUE,COUNTBLANK(Table3[[#This Row],[Date 1]:[Date 8]])=8),TRUE,FALSE)</f>
        <v>0</v>
      </c>
      <c r="AL207" s="105" t="b">
        <f>COUNTIF(Table3[[#This Row],[26]:[512]],"yes")&gt;0</f>
        <v>0</v>
      </c>
      <c r="AM207" s="25" t="e">
        <f>IF(COUNTBLANK(K207:AB207)&lt;&gt;13,IF(Table3[[#This Row],[Comments]]="Please order in multiples of 20. Minimum order of 100.",IF(COUNTBLANK(Table3[[#This Row],[Date 1]:[Order]])=12,"",1),1),IF(OR(G207="yes",H207="yes",I207="yes",F207="yes",#REF!="yes",J207="yes"),1,""))</f>
        <v>#REF!</v>
      </c>
    </row>
    <row r="208" spans="1:39" ht="36" thickBot="1">
      <c r="A208" s="20" t="s">
        <v>784</v>
      </c>
      <c r="B208" s="135" t="s">
        <v>8204</v>
      </c>
      <c r="C208" s="133" t="s">
        <v>7729</v>
      </c>
      <c r="D208" s="131" t="s">
        <v>7778</v>
      </c>
      <c r="E208" s="23" t="s">
        <v>7731</v>
      </c>
      <c r="F208" s="22" t="s">
        <v>16</v>
      </c>
      <c r="G208" s="22" t="s">
        <v>16</v>
      </c>
      <c r="H208" s="22" t="s">
        <v>626</v>
      </c>
      <c r="I208" s="22" t="s">
        <v>16</v>
      </c>
      <c r="J208" s="22" t="s">
        <v>626</v>
      </c>
      <c r="K208" s="15"/>
      <c r="L208" s="16"/>
      <c r="M208" s="16"/>
      <c r="N208" s="16"/>
      <c r="O208" s="16"/>
      <c r="P208" s="16"/>
      <c r="Q208" s="16"/>
      <c r="R208" s="109"/>
      <c r="S208" s="218" t="str">
        <f>Table3[[#This Row],[Column12]]</f>
        <v>tags included</v>
      </c>
      <c r="T208" s="19"/>
      <c r="U208" s="122" t="str">
        <f>IF(Table3[[#This Row],[TagOrderMethod]]="Ratio:","plants per 1 tag",IF(Table3[[#This Row],[TagOrderMethod]]="tags included","",IF(Table3[[#This Row],[TagOrderMethod]]="Qty:","tags",IF(Table3[[#This Row],[TagOrderMethod]]="Auto:",IF(T208&lt;&gt;"","tags","")))))</f>
        <v/>
      </c>
      <c r="V208" s="123">
        <v>50</v>
      </c>
      <c r="W208" s="123" t="str">
        <f>IF(ISNUMBER(SEARCH("tag",Table3[[#This Row],[Notes]])), "Yes", "No")</f>
        <v>Yes</v>
      </c>
      <c r="X208" s="123" t="str">
        <f>IF(Table3[[#This Row],[Column11]]="yes","tags included","Auto:")</f>
        <v>tags included</v>
      </c>
      <c r="Y20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0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Row],[TagOrderMethod]]="Auto:",IF(T208&gt;0,T208,IF(COUNTBLANK(K208:R208)=8,"",(IF(Table3[[#This Row],[Column11]]&lt;&gt;"no",Table3[[#This Row],[Size]]*(SUM(Table3[[#This Row],[Date 1]:[Date 8]])),"")))),""))),(Table3[[#This Row],[Bundle]])),"")</f>
        <v/>
      </c>
      <c r="AA208" s="74" t="str">
        <f t="shared" si="4"/>
        <v/>
      </c>
      <c r="AB208" s="60"/>
      <c r="AC208" s="31"/>
      <c r="AD208" s="32"/>
      <c r="AE208" s="33"/>
      <c r="AF208" s="33" t="s">
        <v>16</v>
      </c>
      <c r="AG208" s="33" t="s">
        <v>16</v>
      </c>
      <c r="AH208" s="33" t="s">
        <v>626</v>
      </c>
      <c r="AI208" s="33" t="s">
        <v>16</v>
      </c>
      <c r="AJ208" s="33" t="s">
        <v>626</v>
      </c>
      <c r="AK208" s="105" t="b">
        <f>IF(AND(Table3[[#This Row],[Column7]]=TRUE,COUNTBLANK(Table3[[#This Row],[Date 1]:[Date 8]])=8),TRUE,FALSE)</f>
        <v>0</v>
      </c>
      <c r="AL208" s="105" t="b">
        <f>COUNTIF(Table3[[#This Row],[26]:[512]],"yes")&gt;0</f>
        <v>0</v>
      </c>
      <c r="AM208" s="25" t="e">
        <f>IF(COUNTBLANK(K208:AB208)&lt;&gt;13,IF(Table3[[#This Row],[Comments]]="Please order in multiples of 20. Minimum order of 100.",IF(COUNTBLANK(Table3[[#This Row],[Date 1]:[Order]])=12,"",1),1),IF(OR(G208="yes",H208="yes",I208="yes",F208="yes",#REF!="yes",J208="yes"),1,""))</f>
        <v>#REF!</v>
      </c>
    </row>
    <row r="209" spans="1:39" ht="36" thickBot="1">
      <c r="A209" s="20" t="s">
        <v>784</v>
      </c>
      <c r="B209" s="135" t="s">
        <v>8204</v>
      </c>
      <c r="C209" s="133" t="s">
        <v>7729</v>
      </c>
      <c r="D209" s="131" t="s">
        <v>8106</v>
      </c>
      <c r="E209" s="23" t="s">
        <v>7731</v>
      </c>
      <c r="F209" s="22" t="s">
        <v>16</v>
      </c>
      <c r="G209" s="22" t="s">
        <v>16</v>
      </c>
      <c r="H209" s="22" t="s">
        <v>626</v>
      </c>
      <c r="I209" s="22" t="s">
        <v>16</v>
      </c>
      <c r="J209" s="22" t="s">
        <v>626</v>
      </c>
      <c r="K209" s="15"/>
      <c r="L209" s="16"/>
      <c r="M209" s="16"/>
      <c r="N209" s="16"/>
      <c r="O209" s="16"/>
      <c r="P209" s="16"/>
      <c r="Q209" s="16"/>
      <c r="R209" s="109"/>
      <c r="S209" s="218" t="str">
        <f>Table3[[#This Row],[Column12]]</f>
        <v>tags included</v>
      </c>
      <c r="T209" s="19"/>
      <c r="U209" s="122" t="str">
        <f>IF(Table3[[#This Row],[TagOrderMethod]]="Ratio:","plants per 1 tag",IF(Table3[[#This Row],[TagOrderMethod]]="tags included","",IF(Table3[[#This Row],[TagOrderMethod]]="Qty:","tags",IF(Table3[[#This Row],[TagOrderMethod]]="Auto:",IF(T209&lt;&gt;"","tags","")))))</f>
        <v/>
      </c>
      <c r="V209" s="123">
        <v>50</v>
      </c>
      <c r="W209" s="123" t="str">
        <f>IF(ISNUMBER(SEARCH("tag",Table3[[#This Row],[Notes]])), "Yes", "No")</f>
        <v>Yes</v>
      </c>
      <c r="X209" s="123" t="str">
        <f>IF(Table3[[#This Row],[Column11]]="yes","tags included","Auto:")</f>
        <v>tags included</v>
      </c>
      <c r="Y20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0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Row],[TagOrderMethod]]="Auto:",IF(T209&gt;0,T209,IF(COUNTBLANK(K209:R209)=8,"",(IF(Table3[[#This Row],[Column11]]&lt;&gt;"no",Table3[[#This Row],[Size]]*(SUM(Table3[[#This Row],[Date 1]:[Date 8]])),"")))),""))),(Table3[[#This Row],[Bundle]])),"")</f>
        <v/>
      </c>
      <c r="AA209" s="74" t="str">
        <f t="shared" si="4"/>
        <v/>
      </c>
      <c r="AB209" s="60"/>
      <c r="AC209" s="31"/>
      <c r="AD209" s="32"/>
      <c r="AE209" s="33"/>
      <c r="AF209" s="33" t="s">
        <v>16</v>
      </c>
      <c r="AG209" s="33" t="s">
        <v>16</v>
      </c>
      <c r="AH209" s="33" t="s">
        <v>626</v>
      </c>
      <c r="AI209" s="33" t="s">
        <v>16</v>
      </c>
      <c r="AJ209" s="33" t="s">
        <v>626</v>
      </c>
      <c r="AK209" s="105" t="b">
        <f>IF(AND(Table3[[#This Row],[Column7]]=TRUE,COUNTBLANK(Table3[[#This Row],[Date 1]:[Date 8]])=8),TRUE,FALSE)</f>
        <v>0</v>
      </c>
      <c r="AL209" s="105" t="b">
        <f>COUNTIF(Table3[[#This Row],[26]:[512]],"yes")&gt;0</f>
        <v>0</v>
      </c>
      <c r="AM209" s="25" t="e">
        <f>IF(COUNTBLANK(K209:AB209)&lt;&gt;13,IF(Table3[[#This Row],[Comments]]="Please order in multiples of 20. Minimum order of 100.",IF(COUNTBLANK(Table3[[#This Row],[Date 1]:[Order]])=12,"",1),1),IF(OR(G209="yes",H209="yes",I209="yes",F209="yes",#REF!="yes",J209="yes"),1,""))</f>
        <v>#REF!</v>
      </c>
    </row>
    <row r="210" spans="1:39" ht="36" thickBot="1">
      <c r="A210" s="20" t="s">
        <v>784</v>
      </c>
      <c r="B210" s="135" t="s">
        <v>8204</v>
      </c>
      <c r="C210" s="133" t="s">
        <v>7729</v>
      </c>
      <c r="D210" s="131" t="s">
        <v>7779</v>
      </c>
      <c r="E210" s="23" t="s">
        <v>7731</v>
      </c>
      <c r="F210" s="22" t="s">
        <v>16</v>
      </c>
      <c r="G210" s="22" t="s">
        <v>16</v>
      </c>
      <c r="H210" s="22" t="s">
        <v>626</v>
      </c>
      <c r="I210" s="22" t="s">
        <v>16</v>
      </c>
      <c r="J210" s="22" t="s">
        <v>626</v>
      </c>
      <c r="K210" s="15"/>
      <c r="L210" s="16"/>
      <c r="M210" s="16"/>
      <c r="N210" s="16"/>
      <c r="O210" s="16"/>
      <c r="P210" s="16"/>
      <c r="Q210" s="16"/>
      <c r="R210" s="109"/>
      <c r="S210" s="218" t="str">
        <f>Table3[[#This Row],[Column12]]</f>
        <v>tags included</v>
      </c>
      <c r="T210" s="19"/>
      <c r="U210" s="122" t="str">
        <f>IF(Table3[[#This Row],[TagOrderMethod]]="Ratio:","plants per 1 tag",IF(Table3[[#This Row],[TagOrderMethod]]="tags included","",IF(Table3[[#This Row],[TagOrderMethod]]="Qty:","tags",IF(Table3[[#This Row],[TagOrderMethod]]="Auto:",IF(T210&lt;&gt;"","tags","")))))</f>
        <v/>
      </c>
      <c r="V210" s="123">
        <v>50</v>
      </c>
      <c r="W210" s="123" t="str">
        <f>IF(ISNUMBER(SEARCH("tag",Table3[[#This Row],[Notes]])), "Yes", "No")</f>
        <v>Yes</v>
      </c>
      <c r="X210" s="123" t="str">
        <f>IF(Table3[[#This Row],[Column11]]="yes","tags included","Auto:")</f>
        <v>tags included</v>
      </c>
      <c r="Y21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1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Row],[TagOrderMethod]]="Auto:",IF(T210&gt;0,T210,IF(COUNTBLANK(K210:R210)=8,"",(IF(Table3[[#This Row],[Column11]]&lt;&gt;"no",Table3[[#This Row],[Size]]*(SUM(Table3[[#This Row],[Date 1]:[Date 8]])),"")))),""))),(Table3[[#This Row],[Bundle]])),"")</f>
        <v/>
      </c>
      <c r="AA210" s="74" t="str">
        <f t="shared" si="4"/>
        <v/>
      </c>
      <c r="AB210" s="60"/>
      <c r="AC210" s="31"/>
      <c r="AD210" s="32"/>
      <c r="AE210" s="33"/>
      <c r="AF210" s="33" t="s">
        <v>16</v>
      </c>
      <c r="AG210" s="33" t="s">
        <v>16</v>
      </c>
      <c r="AH210" s="33" t="s">
        <v>626</v>
      </c>
      <c r="AI210" s="33" t="s">
        <v>16</v>
      </c>
      <c r="AJ210" s="33" t="s">
        <v>626</v>
      </c>
      <c r="AK210" s="105" t="b">
        <f>IF(AND(Table3[[#This Row],[Column7]]=TRUE,COUNTBLANK(Table3[[#This Row],[Date 1]:[Date 8]])=8),TRUE,FALSE)</f>
        <v>0</v>
      </c>
      <c r="AL210" s="105" t="b">
        <f>COUNTIF(Table3[[#This Row],[26]:[512]],"yes")&gt;0</f>
        <v>0</v>
      </c>
      <c r="AM210" s="25" t="e">
        <f>IF(COUNTBLANK(K210:AB210)&lt;&gt;13,IF(Table3[[#This Row],[Comments]]="Please order in multiples of 20. Minimum order of 100.",IF(COUNTBLANK(Table3[[#This Row],[Date 1]:[Order]])=12,"",1),1),IF(OR(G210="yes",H210="yes",I210="yes",F210="yes",#REF!="yes",J210="yes"),1,""))</f>
        <v>#REF!</v>
      </c>
    </row>
    <row r="211" spans="1:39" ht="36" thickBot="1">
      <c r="A211" s="20" t="s">
        <v>784</v>
      </c>
      <c r="B211" s="135" t="s">
        <v>8204</v>
      </c>
      <c r="C211" s="133" t="s">
        <v>7729</v>
      </c>
      <c r="D211" s="131" t="s">
        <v>7780</v>
      </c>
      <c r="E211" s="23" t="s">
        <v>7731</v>
      </c>
      <c r="F211" s="22" t="s">
        <v>16</v>
      </c>
      <c r="G211" s="22" t="s">
        <v>16</v>
      </c>
      <c r="H211" s="22" t="s">
        <v>626</v>
      </c>
      <c r="I211" s="22" t="s">
        <v>16</v>
      </c>
      <c r="J211" s="22" t="s">
        <v>626</v>
      </c>
      <c r="K211" s="15"/>
      <c r="L211" s="16"/>
      <c r="M211" s="16"/>
      <c r="N211" s="16"/>
      <c r="O211" s="16"/>
      <c r="P211" s="16"/>
      <c r="Q211" s="16"/>
      <c r="R211" s="109"/>
      <c r="S211" s="218" t="str">
        <f>Table3[[#This Row],[Column12]]</f>
        <v>tags included</v>
      </c>
      <c r="T211" s="19"/>
      <c r="U211" s="122" t="str">
        <f>IF(Table3[[#This Row],[TagOrderMethod]]="Ratio:","plants per 1 tag",IF(Table3[[#This Row],[TagOrderMethod]]="tags included","",IF(Table3[[#This Row],[TagOrderMethod]]="Qty:","tags",IF(Table3[[#This Row],[TagOrderMethod]]="Auto:",IF(T211&lt;&gt;"","tags","")))))</f>
        <v/>
      </c>
      <c r="V211" s="123">
        <v>50</v>
      </c>
      <c r="W211" s="123" t="str">
        <f>IF(ISNUMBER(SEARCH("tag",Table3[[#This Row],[Notes]])), "Yes", "No")</f>
        <v>Yes</v>
      </c>
      <c r="X211" s="123" t="str">
        <f>IF(Table3[[#This Row],[Column11]]="yes","tags included","Auto:")</f>
        <v>tags included</v>
      </c>
      <c r="Y21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1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Row],[TagOrderMethod]]="Auto:",IF(T211&gt;0,T211,IF(COUNTBLANK(K211:R211)=8,"",(IF(Table3[[#This Row],[Column11]]&lt;&gt;"no",Table3[[#This Row],[Size]]*(SUM(Table3[[#This Row],[Date 1]:[Date 8]])),"")))),""))),(Table3[[#This Row],[Bundle]])),"")</f>
        <v/>
      </c>
      <c r="AA211" s="74" t="str">
        <f t="shared" si="4"/>
        <v/>
      </c>
      <c r="AB211" s="60"/>
      <c r="AC211" s="31"/>
      <c r="AD211" s="32"/>
      <c r="AE211" s="33"/>
      <c r="AF211" s="33" t="s">
        <v>16</v>
      </c>
      <c r="AG211" s="33" t="s">
        <v>16</v>
      </c>
      <c r="AH211" s="33" t="s">
        <v>626</v>
      </c>
      <c r="AI211" s="33" t="s">
        <v>16</v>
      </c>
      <c r="AJ211" s="33" t="s">
        <v>626</v>
      </c>
      <c r="AK211" s="105" t="b">
        <f>IF(AND(Table3[[#This Row],[Column7]]=TRUE,COUNTBLANK(Table3[[#This Row],[Date 1]:[Date 8]])=8),TRUE,FALSE)</f>
        <v>0</v>
      </c>
      <c r="AL211" s="105" t="b">
        <f>COUNTIF(Table3[[#This Row],[26]:[512]],"yes")&gt;0</f>
        <v>0</v>
      </c>
      <c r="AM211" s="25" t="e">
        <f>IF(COUNTBLANK(K211:AB211)&lt;&gt;13,IF(Table3[[#This Row],[Comments]]="Please order in multiples of 20. Minimum order of 100.",IF(COUNTBLANK(Table3[[#This Row],[Date 1]:[Order]])=12,"",1),1),IF(OR(G211="yes",H211="yes",I211="yes",F211="yes",#REF!="yes",J211="yes"),1,""))</f>
        <v>#REF!</v>
      </c>
    </row>
    <row r="212" spans="1:39" ht="36" thickBot="1">
      <c r="A212" s="20" t="s">
        <v>784</v>
      </c>
      <c r="B212" s="135" t="s">
        <v>8204</v>
      </c>
      <c r="C212" s="133" t="s">
        <v>7729</v>
      </c>
      <c r="D212" s="131" t="s">
        <v>8104</v>
      </c>
      <c r="E212" s="23" t="s">
        <v>7731</v>
      </c>
      <c r="F212" s="22" t="s">
        <v>16</v>
      </c>
      <c r="G212" s="22" t="s">
        <v>16</v>
      </c>
      <c r="H212" s="22" t="s">
        <v>626</v>
      </c>
      <c r="I212" s="22" t="s">
        <v>16</v>
      </c>
      <c r="J212" s="22" t="s">
        <v>626</v>
      </c>
      <c r="K212" s="15"/>
      <c r="L212" s="16"/>
      <c r="M212" s="16"/>
      <c r="N212" s="16"/>
      <c r="O212" s="16"/>
      <c r="P212" s="16"/>
      <c r="Q212" s="16"/>
      <c r="R212" s="109"/>
      <c r="S212" s="218" t="str">
        <f>Table3[[#This Row],[Column12]]</f>
        <v>tags included</v>
      </c>
      <c r="T212" s="19"/>
      <c r="U212" s="122" t="str">
        <f>IF(Table3[[#This Row],[TagOrderMethod]]="Ratio:","plants per 1 tag",IF(Table3[[#This Row],[TagOrderMethod]]="tags included","",IF(Table3[[#This Row],[TagOrderMethod]]="Qty:","tags",IF(Table3[[#This Row],[TagOrderMethod]]="Auto:",IF(T212&lt;&gt;"","tags","")))))</f>
        <v/>
      </c>
      <c r="V212" s="123">
        <v>50</v>
      </c>
      <c r="W212" s="123" t="str">
        <f>IF(ISNUMBER(SEARCH("tag",Table3[[#This Row],[Notes]])), "Yes", "No")</f>
        <v>Yes</v>
      </c>
      <c r="X212" s="123" t="str">
        <f>IF(Table3[[#This Row],[Column11]]="yes","tags included","Auto:")</f>
        <v>tags included</v>
      </c>
      <c r="Y21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1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Row],[TagOrderMethod]]="Auto:",IF(T212&gt;0,T212,IF(COUNTBLANK(K212:R212)=8,"",(IF(Table3[[#This Row],[Column11]]&lt;&gt;"no",Table3[[#This Row],[Size]]*(SUM(Table3[[#This Row],[Date 1]:[Date 8]])),"")))),""))),(Table3[[#This Row],[Bundle]])),"")</f>
        <v/>
      </c>
      <c r="AA212" s="74" t="str">
        <f t="shared" si="4"/>
        <v/>
      </c>
      <c r="AB212" s="60"/>
      <c r="AC212" s="31"/>
      <c r="AD212" s="32"/>
      <c r="AE212" s="33"/>
      <c r="AF212" s="33" t="s">
        <v>16</v>
      </c>
      <c r="AG212" s="33" t="s">
        <v>16</v>
      </c>
      <c r="AH212" s="33" t="s">
        <v>626</v>
      </c>
      <c r="AI212" s="33" t="s">
        <v>16</v>
      </c>
      <c r="AJ212" s="33" t="s">
        <v>626</v>
      </c>
      <c r="AK212" s="105" t="b">
        <f>IF(AND(Table3[[#This Row],[Column7]]=TRUE,COUNTBLANK(Table3[[#This Row],[Date 1]:[Date 8]])=8),TRUE,FALSE)</f>
        <v>0</v>
      </c>
      <c r="AL212" s="105" t="b">
        <f>COUNTIF(Table3[[#This Row],[26]:[512]],"yes")&gt;0</f>
        <v>0</v>
      </c>
      <c r="AM212" s="25" t="e">
        <f>IF(COUNTBLANK(K212:AB212)&lt;&gt;13,IF(Table3[[#This Row],[Comments]]="Please order in multiples of 20. Minimum order of 100.",IF(COUNTBLANK(Table3[[#This Row],[Date 1]:[Order]])=12,"",1),1),IF(OR(G212="yes",H212="yes",I212="yes",F212="yes",#REF!="yes",J212="yes"),1,""))</f>
        <v>#REF!</v>
      </c>
    </row>
    <row r="213" spans="1:39" ht="36" thickBot="1">
      <c r="A213" s="20" t="s">
        <v>784</v>
      </c>
      <c r="B213" s="135" t="s">
        <v>8204</v>
      </c>
      <c r="C213" s="133" t="s">
        <v>7729</v>
      </c>
      <c r="D213" s="131" t="s">
        <v>7781</v>
      </c>
      <c r="E213" s="23" t="s">
        <v>7731</v>
      </c>
      <c r="F213" s="22" t="s">
        <v>16</v>
      </c>
      <c r="G213" s="22" t="s">
        <v>16</v>
      </c>
      <c r="H213" s="22" t="s">
        <v>626</v>
      </c>
      <c r="I213" s="22" t="s">
        <v>16</v>
      </c>
      <c r="J213" s="22" t="s">
        <v>626</v>
      </c>
      <c r="K213" s="15"/>
      <c r="L213" s="16"/>
      <c r="M213" s="16"/>
      <c r="N213" s="16"/>
      <c r="O213" s="16"/>
      <c r="P213" s="16"/>
      <c r="Q213" s="16"/>
      <c r="R213" s="109"/>
      <c r="S213" s="218" t="str">
        <f>Table3[[#This Row],[Column12]]</f>
        <v>tags included</v>
      </c>
      <c r="T213" s="19"/>
      <c r="U213" s="122" t="str">
        <f>IF(Table3[[#This Row],[TagOrderMethod]]="Ratio:","plants per 1 tag",IF(Table3[[#This Row],[TagOrderMethod]]="tags included","",IF(Table3[[#This Row],[TagOrderMethod]]="Qty:","tags",IF(Table3[[#This Row],[TagOrderMethod]]="Auto:",IF(T213&lt;&gt;"","tags","")))))</f>
        <v/>
      </c>
      <c r="V213" s="123">
        <v>50</v>
      </c>
      <c r="W213" s="123" t="str">
        <f>IF(ISNUMBER(SEARCH("tag",Table3[[#This Row],[Notes]])), "Yes", "No")</f>
        <v>Yes</v>
      </c>
      <c r="X213" s="123" t="str">
        <f>IF(Table3[[#This Row],[Column11]]="yes","tags included","Auto:")</f>
        <v>tags included</v>
      </c>
      <c r="Y21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1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Row],[TagOrderMethod]]="Auto:",IF(T213&gt;0,T213,IF(COUNTBLANK(K213:R213)=8,"",(IF(Table3[[#This Row],[Column11]]&lt;&gt;"no",Table3[[#This Row],[Size]]*(SUM(Table3[[#This Row],[Date 1]:[Date 8]])),"")))),""))),(Table3[[#This Row],[Bundle]])),"")</f>
        <v/>
      </c>
      <c r="AA213" s="74" t="str">
        <f t="shared" si="4"/>
        <v/>
      </c>
      <c r="AB213" s="60"/>
      <c r="AC213" s="31"/>
      <c r="AD213" s="32"/>
      <c r="AE213" s="33"/>
      <c r="AF213" s="33" t="s">
        <v>16</v>
      </c>
      <c r="AG213" s="33" t="s">
        <v>16</v>
      </c>
      <c r="AH213" s="33" t="s">
        <v>626</v>
      </c>
      <c r="AI213" s="33" t="s">
        <v>16</v>
      </c>
      <c r="AJ213" s="33" t="s">
        <v>626</v>
      </c>
      <c r="AK213" s="105" t="b">
        <f>IF(AND(Table3[[#This Row],[Column7]]=TRUE,COUNTBLANK(Table3[[#This Row],[Date 1]:[Date 8]])=8),TRUE,FALSE)</f>
        <v>0</v>
      </c>
      <c r="AL213" s="105" t="b">
        <f>COUNTIF(Table3[[#This Row],[26]:[512]],"yes")&gt;0</f>
        <v>0</v>
      </c>
      <c r="AM213" s="25" t="e">
        <f>IF(COUNTBLANK(K213:AB213)&lt;&gt;13,IF(Table3[[#This Row],[Comments]]="Please order in multiples of 20. Minimum order of 100.",IF(COUNTBLANK(Table3[[#This Row],[Date 1]:[Order]])=12,"",1),1),IF(OR(G213="yes",H213="yes",I213="yes",F213="yes",#REF!="yes",J213="yes"),1,""))</f>
        <v>#REF!</v>
      </c>
    </row>
    <row r="214" spans="1:39" ht="36" thickBot="1">
      <c r="A214" s="20" t="s">
        <v>784</v>
      </c>
      <c r="B214" s="135" t="s">
        <v>8204</v>
      </c>
      <c r="C214" s="133" t="s">
        <v>7729</v>
      </c>
      <c r="D214" s="131" t="s">
        <v>7782</v>
      </c>
      <c r="E214" s="23" t="s">
        <v>7731</v>
      </c>
      <c r="F214" s="22" t="s">
        <v>16</v>
      </c>
      <c r="G214" s="22" t="s">
        <v>16</v>
      </c>
      <c r="H214" s="22" t="s">
        <v>626</v>
      </c>
      <c r="I214" s="22" t="s">
        <v>16</v>
      </c>
      <c r="J214" s="22" t="s">
        <v>626</v>
      </c>
      <c r="K214" s="15"/>
      <c r="L214" s="16"/>
      <c r="M214" s="16"/>
      <c r="N214" s="16"/>
      <c r="O214" s="16"/>
      <c r="P214" s="16"/>
      <c r="Q214" s="16"/>
      <c r="R214" s="109"/>
      <c r="S214" s="218" t="str">
        <f>Table3[[#This Row],[Column12]]</f>
        <v>tags included</v>
      </c>
      <c r="T214" s="19"/>
      <c r="U214" s="122" t="str">
        <f>IF(Table3[[#This Row],[TagOrderMethod]]="Ratio:","plants per 1 tag",IF(Table3[[#This Row],[TagOrderMethod]]="tags included","",IF(Table3[[#This Row],[TagOrderMethod]]="Qty:","tags",IF(Table3[[#This Row],[TagOrderMethod]]="Auto:",IF(T214&lt;&gt;"","tags","")))))</f>
        <v/>
      </c>
      <c r="V214" s="123">
        <v>50</v>
      </c>
      <c r="W214" s="123" t="str">
        <f>IF(ISNUMBER(SEARCH("tag",Table3[[#This Row],[Notes]])), "Yes", "No")</f>
        <v>Yes</v>
      </c>
      <c r="X214" s="123" t="str">
        <f>IF(Table3[[#This Row],[Column11]]="yes","tags included","Auto:")</f>
        <v>tags included</v>
      </c>
      <c r="Y21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1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Row],[TagOrderMethod]]="Auto:",IF(T214&gt;0,T214,IF(COUNTBLANK(K214:R214)=8,"",(IF(Table3[[#This Row],[Column11]]&lt;&gt;"no",Table3[[#This Row],[Size]]*(SUM(Table3[[#This Row],[Date 1]:[Date 8]])),"")))),""))),(Table3[[#This Row],[Bundle]])),"")</f>
        <v/>
      </c>
      <c r="AA214" s="74" t="str">
        <f t="shared" si="4"/>
        <v/>
      </c>
      <c r="AB214" s="60"/>
      <c r="AC214" s="31"/>
      <c r="AD214" s="32"/>
      <c r="AE214" s="33"/>
      <c r="AF214" s="33" t="s">
        <v>16</v>
      </c>
      <c r="AG214" s="33" t="s">
        <v>16</v>
      </c>
      <c r="AH214" s="33" t="s">
        <v>626</v>
      </c>
      <c r="AI214" s="33" t="s">
        <v>16</v>
      </c>
      <c r="AJ214" s="33" t="s">
        <v>626</v>
      </c>
      <c r="AK214" s="105" t="b">
        <f>IF(AND(Table3[[#This Row],[Column7]]=TRUE,COUNTBLANK(Table3[[#This Row],[Date 1]:[Date 8]])=8),TRUE,FALSE)</f>
        <v>0</v>
      </c>
      <c r="AL214" s="105" t="b">
        <f>COUNTIF(Table3[[#This Row],[26]:[512]],"yes")&gt;0</f>
        <v>0</v>
      </c>
      <c r="AM214" s="25" t="e">
        <f>IF(COUNTBLANK(K214:AB214)&lt;&gt;13,IF(Table3[[#This Row],[Comments]]="Please order in multiples of 20. Minimum order of 100.",IF(COUNTBLANK(Table3[[#This Row],[Date 1]:[Order]])=12,"",1),1),IF(OR(G214="yes",H214="yes",I214="yes",F214="yes",#REF!="yes",J214="yes"),1,""))</f>
        <v>#REF!</v>
      </c>
    </row>
    <row r="215" spans="1:39" ht="36" thickBot="1">
      <c r="A215" s="20" t="s">
        <v>784</v>
      </c>
      <c r="B215" s="135" t="s">
        <v>8204</v>
      </c>
      <c r="C215" s="133" t="s">
        <v>7729</v>
      </c>
      <c r="D215" s="131" t="s">
        <v>7907</v>
      </c>
      <c r="E215" s="23" t="s">
        <v>7731</v>
      </c>
      <c r="F215" s="22" t="s">
        <v>16</v>
      </c>
      <c r="G215" s="22" t="s">
        <v>16</v>
      </c>
      <c r="H215" s="22" t="s">
        <v>626</v>
      </c>
      <c r="I215" s="22" t="s">
        <v>16</v>
      </c>
      <c r="J215" s="22" t="s">
        <v>626</v>
      </c>
      <c r="K215" s="15"/>
      <c r="L215" s="16"/>
      <c r="M215" s="16"/>
      <c r="N215" s="16"/>
      <c r="O215" s="16"/>
      <c r="P215" s="16"/>
      <c r="Q215" s="16"/>
      <c r="R215" s="109"/>
      <c r="S215" s="218" t="str">
        <f>Table3[[#This Row],[Column12]]</f>
        <v>tags included</v>
      </c>
      <c r="T215" s="19"/>
      <c r="U215" s="122" t="str">
        <f>IF(Table3[[#This Row],[TagOrderMethod]]="Ratio:","plants per 1 tag",IF(Table3[[#This Row],[TagOrderMethod]]="tags included","",IF(Table3[[#This Row],[TagOrderMethod]]="Qty:","tags",IF(Table3[[#This Row],[TagOrderMethod]]="Auto:",IF(T215&lt;&gt;"","tags","")))))</f>
        <v/>
      </c>
      <c r="V215" s="123">
        <v>50</v>
      </c>
      <c r="W215" s="123" t="str">
        <f>IF(ISNUMBER(SEARCH("tag",Table3[[#This Row],[Notes]])), "Yes", "No")</f>
        <v>Yes</v>
      </c>
      <c r="X215" s="123" t="str">
        <f>IF(Table3[[#This Row],[Column11]]="yes","tags included","Auto:")</f>
        <v>tags included</v>
      </c>
      <c r="Y21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1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Row],[TagOrderMethod]]="Auto:",IF(T215&gt;0,T215,IF(COUNTBLANK(K215:R215)=8,"",(IF(Table3[[#This Row],[Column11]]&lt;&gt;"no",Table3[[#This Row],[Size]]*(SUM(Table3[[#This Row],[Date 1]:[Date 8]])),"")))),""))),(Table3[[#This Row],[Bundle]])),"")</f>
        <v/>
      </c>
      <c r="AA215" s="74" t="str">
        <f t="shared" si="4"/>
        <v/>
      </c>
      <c r="AB215" s="60"/>
      <c r="AC215" s="31"/>
      <c r="AD215" s="32"/>
      <c r="AE215" s="33"/>
      <c r="AF215" s="33" t="s">
        <v>16</v>
      </c>
      <c r="AG215" s="33" t="s">
        <v>16</v>
      </c>
      <c r="AH215" s="33" t="s">
        <v>626</v>
      </c>
      <c r="AI215" s="33" t="s">
        <v>16</v>
      </c>
      <c r="AJ215" s="33" t="s">
        <v>626</v>
      </c>
      <c r="AK215" s="105" t="b">
        <f>IF(AND(Table3[[#This Row],[Column7]]=TRUE,COUNTBLANK(Table3[[#This Row],[Date 1]:[Date 8]])=8),TRUE,FALSE)</f>
        <v>0</v>
      </c>
      <c r="AL215" s="105" t="b">
        <f>COUNTIF(Table3[[#This Row],[26]:[512]],"yes")&gt;0</f>
        <v>0</v>
      </c>
      <c r="AM215" s="25" t="e">
        <f>IF(COUNTBLANK(K215:AB215)&lt;&gt;13,IF(Table3[[#This Row],[Comments]]="Please order in multiples of 20. Minimum order of 100.",IF(COUNTBLANK(Table3[[#This Row],[Date 1]:[Order]])=12,"",1),1),IF(OR(G215="yes",H215="yes",I215="yes",F215="yes",#REF!="yes",J215="yes"),1,""))</f>
        <v>#REF!</v>
      </c>
    </row>
    <row r="216" spans="1:39" ht="36" thickBot="1">
      <c r="A216" s="20" t="s">
        <v>784</v>
      </c>
      <c r="B216" s="135" t="s">
        <v>8204</v>
      </c>
      <c r="C216" s="133" t="s">
        <v>7729</v>
      </c>
      <c r="D216" s="131" t="s">
        <v>7908</v>
      </c>
      <c r="E216" s="23" t="s">
        <v>7731</v>
      </c>
      <c r="F216" s="22" t="s">
        <v>16</v>
      </c>
      <c r="G216" s="22" t="s">
        <v>16</v>
      </c>
      <c r="H216" s="22" t="s">
        <v>626</v>
      </c>
      <c r="I216" s="22" t="s">
        <v>16</v>
      </c>
      <c r="J216" s="22" t="s">
        <v>626</v>
      </c>
      <c r="K216" s="15"/>
      <c r="L216" s="16"/>
      <c r="M216" s="16"/>
      <c r="N216" s="16"/>
      <c r="O216" s="16"/>
      <c r="P216" s="16"/>
      <c r="Q216" s="16"/>
      <c r="R216" s="109"/>
      <c r="S216" s="218" t="str">
        <f>Table3[[#This Row],[Column12]]</f>
        <v>tags included</v>
      </c>
      <c r="T216" s="19"/>
      <c r="U216" s="122" t="str">
        <f>IF(Table3[[#This Row],[TagOrderMethod]]="Ratio:","plants per 1 tag",IF(Table3[[#This Row],[TagOrderMethod]]="tags included","",IF(Table3[[#This Row],[TagOrderMethod]]="Qty:","tags",IF(Table3[[#This Row],[TagOrderMethod]]="Auto:",IF(T216&lt;&gt;"","tags","")))))</f>
        <v/>
      </c>
      <c r="V216" s="123">
        <v>50</v>
      </c>
      <c r="W216" s="123" t="str">
        <f>IF(ISNUMBER(SEARCH("tag",Table3[[#This Row],[Notes]])), "Yes", "No")</f>
        <v>Yes</v>
      </c>
      <c r="X216" s="123" t="str">
        <f>IF(Table3[[#This Row],[Column11]]="yes","tags included","Auto:")</f>
        <v>tags included</v>
      </c>
      <c r="Y21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1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Row],[TagOrderMethod]]="Auto:",IF(T216&gt;0,T216,IF(COUNTBLANK(K216:R216)=8,"",(IF(Table3[[#This Row],[Column11]]&lt;&gt;"no",Table3[[#This Row],[Size]]*(SUM(Table3[[#This Row],[Date 1]:[Date 8]])),"")))),""))),(Table3[[#This Row],[Bundle]])),"")</f>
        <v/>
      </c>
      <c r="AA216" s="74" t="str">
        <f t="shared" si="4"/>
        <v/>
      </c>
      <c r="AB216" s="60"/>
      <c r="AC216" s="31"/>
      <c r="AD216" s="32"/>
      <c r="AE216" s="33"/>
      <c r="AF216" s="33" t="s">
        <v>16</v>
      </c>
      <c r="AG216" s="33" t="s">
        <v>16</v>
      </c>
      <c r="AH216" s="33" t="s">
        <v>626</v>
      </c>
      <c r="AI216" s="33" t="s">
        <v>16</v>
      </c>
      <c r="AJ216" s="33" t="s">
        <v>626</v>
      </c>
      <c r="AK216" s="105" t="b">
        <f>IF(AND(Table3[[#This Row],[Column7]]=TRUE,COUNTBLANK(Table3[[#This Row],[Date 1]:[Date 8]])=8),TRUE,FALSE)</f>
        <v>0</v>
      </c>
      <c r="AL216" s="105" t="b">
        <f>COUNTIF(Table3[[#This Row],[26]:[512]],"yes")&gt;0</f>
        <v>0</v>
      </c>
      <c r="AM216" s="25" t="e">
        <f>IF(COUNTBLANK(K216:AB216)&lt;&gt;13,IF(Table3[[#This Row],[Comments]]="Please order in multiples of 20. Minimum order of 100.",IF(COUNTBLANK(Table3[[#This Row],[Date 1]:[Order]])=12,"",1),1),IF(OR(G216="yes",H216="yes",I216="yes",F216="yes",#REF!="yes",J216="yes"),1,""))</f>
        <v>#REF!</v>
      </c>
    </row>
    <row r="217" spans="1:39" ht="36" thickBot="1">
      <c r="A217" s="20" t="s">
        <v>784</v>
      </c>
      <c r="B217" s="135" t="s">
        <v>8204</v>
      </c>
      <c r="C217" s="133" t="s">
        <v>7729</v>
      </c>
      <c r="D217" s="131" t="s">
        <v>7783</v>
      </c>
      <c r="E217" s="23" t="s">
        <v>7731</v>
      </c>
      <c r="F217" s="22" t="s">
        <v>16</v>
      </c>
      <c r="G217" s="22" t="s">
        <v>16</v>
      </c>
      <c r="H217" s="22" t="s">
        <v>626</v>
      </c>
      <c r="I217" s="22" t="s">
        <v>16</v>
      </c>
      <c r="J217" s="22" t="s">
        <v>626</v>
      </c>
      <c r="K217" s="15"/>
      <c r="L217" s="16"/>
      <c r="M217" s="16"/>
      <c r="N217" s="16"/>
      <c r="O217" s="16"/>
      <c r="P217" s="16"/>
      <c r="Q217" s="16"/>
      <c r="R217" s="109"/>
      <c r="S217" s="218" t="str">
        <f>Table3[[#This Row],[Column12]]</f>
        <v>tags included</v>
      </c>
      <c r="T217" s="19"/>
      <c r="U217" s="122" t="str">
        <f>IF(Table3[[#This Row],[TagOrderMethod]]="Ratio:","plants per 1 tag",IF(Table3[[#This Row],[TagOrderMethod]]="tags included","",IF(Table3[[#This Row],[TagOrderMethod]]="Qty:","tags",IF(Table3[[#This Row],[TagOrderMethod]]="Auto:",IF(T217&lt;&gt;"","tags","")))))</f>
        <v/>
      </c>
      <c r="V217" s="123">
        <v>50</v>
      </c>
      <c r="W217" s="123" t="str">
        <f>IF(ISNUMBER(SEARCH("tag",Table3[[#This Row],[Notes]])), "Yes", "No")</f>
        <v>Yes</v>
      </c>
      <c r="X217" s="123" t="str">
        <f>IF(Table3[[#This Row],[Column11]]="yes","tags included","Auto:")</f>
        <v>tags included</v>
      </c>
      <c r="Y21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1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Row],[TagOrderMethod]]="Auto:",IF(T217&gt;0,T217,IF(COUNTBLANK(K217:R217)=8,"",(IF(Table3[[#This Row],[Column11]]&lt;&gt;"no",Table3[[#This Row],[Size]]*(SUM(Table3[[#This Row],[Date 1]:[Date 8]])),"")))),""))),(Table3[[#This Row],[Bundle]])),"")</f>
        <v/>
      </c>
      <c r="AA217" s="74" t="str">
        <f t="shared" si="4"/>
        <v/>
      </c>
      <c r="AB217" s="60"/>
      <c r="AC217" s="31"/>
      <c r="AD217" s="32"/>
      <c r="AE217" s="33"/>
      <c r="AF217" s="33" t="s">
        <v>16</v>
      </c>
      <c r="AG217" s="33" t="s">
        <v>16</v>
      </c>
      <c r="AH217" s="33" t="s">
        <v>626</v>
      </c>
      <c r="AI217" s="33" t="s">
        <v>16</v>
      </c>
      <c r="AJ217" s="33" t="s">
        <v>626</v>
      </c>
      <c r="AK217" s="105" t="b">
        <f>IF(AND(Table3[[#This Row],[Column7]]=TRUE,COUNTBLANK(Table3[[#This Row],[Date 1]:[Date 8]])=8),TRUE,FALSE)</f>
        <v>0</v>
      </c>
      <c r="AL217" s="105" t="b">
        <f>COUNTIF(Table3[[#This Row],[26]:[512]],"yes")&gt;0</f>
        <v>0</v>
      </c>
      <c r="AM217" s="25" t="e">
        <f>IF(COUNTBLANK(K217:AB217)&lt;&gt;13,IF(Table3[[#This Row],[Comments]]="Please order in multiples of 20. Minimum order of 100.",IF(COUNTBLANK(Table3[[#This Row],[Date 1]:[Order]])=12,"",1),1),IF(OR(G217="yes",H217="yes",I217="yes",F217="yes",#REF!="yes",J217="yes"),1,""))</f>
        <v>#REF!</v>
      </c>
    </row>
    <row r="218" spans="1:39" ht="36" thickBot="1">
      <c r="A218" s="20" t="s">
        <v>784</v>
      </c>
      <c r="B218" s="135" t="s">
        <v>8204</v>
      </c>
      <c r="C218" s="133" t="s">
        <v>7729</v>
      </c>
      <c r="D218" s="131" t="s">
        <v>8203</v>
      </c>
      <c r="E218" s="23" t="s">
        <v>7731</v>
      </c>
      <c r="F218" s="22" t="s">
        <v>16</v>
      </c>
      <c r="G218" s="22" t="s">
        <v>16</v>
      </c>
      <c r="H218" s="22" t="s">
        <v>626</v>
      </c>
      <c r="I218" s="22" t="s">
        <v>16</v>
      </c>
      <c r="J218" s="22" t="s">
        <v>626</v>
      </c>
      <c r="K218" s="15"/>
      <c r="L218" s="16"/>
      <c r="M218" s="16"/>
      <c r="N218" s="16"/>
      <c r="O218" s="16"/>
      <c r="P218" s="16"/>
      <c r="Q218" s="16"/>
      <c r="R218" s="109"/>
      <c r="S218" s="218" t="str">
        <f>Table3[[#This Row],[Column12]]</f>
        <v>tags included</v>
      </c>
      <c r="T218" s="19"/>
      <c r="U218" s="122" t="str">
        <f>IF(Table3[[#This Row],[TagOrderMethod]]="Ratio:","plants per 1 tag",IF(Table3[[#This Row],[TagOrderMethod]]="tags included","",IF(Table3[[#This Row],[TagOrderMethod]]="Qty:","tags",IF(Table3[[#This Row],[TagOrderMethod]]="Auto:",IF(T218&lt;&gt;"","tags","")))))</f>
        <v/>
      </c>
      <c r="V218" s="123">
        <v>50</v>
      </c>
      <c r="W218" s="123" t="str">
        <f>IF(ISNUMBER(SEARCH("tag",Table3[[#This Row],[Notes]])), "Yes", "No")</f>
        <v>Yes</v>
      </c>
      <c r="X218" s="123" t="str">
        <f>IF(Table3[[#This Row],[Column11]]="yes","tags included","Auto:")</f>
        <v>tags included</v>
      </c>
      <c r="Y21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1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Row],[TagOrderMethod]]="Auto:",IF(T218&gt;0,T218,IF(COUNTBLANK(K218:R218)=8,"",(IF(Table3[[#This Row],[Column11]]&lt;&gt;"no",Table3[[#This Row],[Size]]*(SUM(Table3[[#This Row],[Date 1]:[Date 8]])),"")))),""))),(Table3[[#This Row],[Bundle]])),"")</f>
        <v/>
      </c>
      <c r="AA218" s="74" t="str">
        <f t="shared" si="4"/>
        <v/>
      </c>
      <c r="AB218" s="60"/>
      <c r="AC218" s="31"/>
      <c r="AD218" s="32"/>
      <c r="AE218" s="33"/>
      <c r="AF218" s="33" t="s">
        <v>16</v>
      </c>
      <c r="AG218" s="33" t="s">
        <v>16</v>
      </c>
      <c r="AH218" s="33" t="s">
        <v>626</v>
      </c>
      <c r="AI218" s="33" t="s">
        <v>16</v>
      </c>
      <c r="AJ218" s="33" t="s">
        <v>626</v>
      </c>
      <c r="AK218" s="105" t="b">
        <f>IF(AND(Table3[[#This Row],[Column7]]=TRUE,COUNTBLANK(Table3[[#This Row],[Date 1]:[Date 8]])=8),TRUE,FALSE)</f>
        <v>0</v>
      </c>
      <c r="AL218" s="105" t="b">
        <f>COUNTIF(Table3[[#This Row],[26]:[512]],"yes")&gt;0</f>
        <v>0</v>
      </c>
      <c r="AM218" s="25" t="e">
        <f>IF(COUNTBLANK(K218:AB218)&lt;&gt;13,IF(Table3[[#This Row],[Comments]]="Please order in multiples of 20. Minimum order of 100.",IF(COUNTBLANK(Table3[[#This Row],[Date 1]:[Order]])=12,"",1),1),IF(OR(G218="yes",H218="yes",I218="yes",F218="yes",#REF!="yes",J218="yes"),1,""))</f>
        <v>#REF!</v>
      </c>
    </row>
    <row r="219" spans="1:39" ht="36" thickBot="1">
      <c r="A219" s="20" t="s">
        <v>784</v>
      </c>
      <c r="B219" s="135" t="s">
        <v>8204</v>
      </c>
      <c r="C219" s="133" t="s">
        <v>7729</v>
      </c>
      <c r="D219" s="131" t="s">
        <v>7909</v>
      </c>
      <c r="E219" s="23" t="s">
        <v>7731</v>
      </c>
      <c r="F219" s="22" t="s">
        <v>16</v>
      </c>
      <c r="G219" s="22" t="s">
        <v>16</v>
      </c>
      <c r="H219" s="22" t="s">
        <v>626</v>
      </c>
      <c r="I219" s="22" t="s">
        <v>16</v>
      </c>
      <c r="J219" s="22" t="s">
        <v>626</v>
      </c>
      <c r="K219" s="15"/>
      <c r="L219" s="16"/>
      <c r="M219" s="16"/>
      <c r="N219" s="16"/>
      <c r="O219" s="16"/>
      <c r="P219" s="16"/>
      <c r="Q219" s="16"/>
      <c r="R219" s="109"/>
      <c r="S219" s="218" t="str">
        <f>Table3[[#This Row],[Column12]]</f>
        <v>tags included</v>
      </c>
      <c r="T219" s="19"/>
      <c r="U219" s="122" t="str">
        <f>IF(Table3[[#This Row],[TagOrderMethod]]="Ratio:","plants per 1 tag",IF(Table3[[#This Row],[TagOrderMethod]]="tags included","",IF(Table3[[#This Row],[TagOrderMethod]]="Qty:","tags",IF(Table3[[#This Row],[TagOrderMethod]]="Auto:",IF(T219&lt;&gt;"","tags","")))))</f>
        <v/>
      </c>
      <c r="V219" s="123">
        <v>50</v>
      </c>
      <c r="W219" s="123" t="str">
        <f>IF(ISNUMBER(SEARCH("tag",Table3[[#This Row],[Notes]])), "Yes", "No")</f>
        <v>Yes</v>
      </c>
      <c r="X219" s="123" t="str">
        <f>IF(Table3[[#This Row],[Column11]]="yes","tags included","Auto:")</f>
        <v>tags included</v>
      </c>
      <c r="Y21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1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Row],[TagOrderMethod]]="Auto:",IF(T219&gt;0,T219,IF(COUNTBLANK(K219:R219)=8,"",(IF(Table3[[#This Row],[Column11]]&lt;&gt;"no",Table3[[#This Row],[Size]]*(SUM(Table3[[#This Row],[Date 1]:[Date 8]])),"")))),""))),(Table3[[#This Row],[Bundle]])),"")</f>
        <v/>
      </c>
      <c r="AA219" s="74" t="str">
        <f t="shared" si="4"/>
        <v/>
      </c>
      <c r="AB219" s="60"/>
      <c r="AC219" s="31"/>
      <c r="AD219" s="32"/>
      <c r="AE219" s="33"/>
      <c r="AF219" s="33" t="s">
        <v>16</v>
      </c>
      <c r="AG219" s="33" t="s">
        <v>16</v>
      </c>
      <c r="AH219" s="33" t="s">
        <v>626</v>
      </c>
      <c r="AI219" s="33" t="s">
        <v>16</v>
      </c>
      <c r="AJ219" s="33" t="s">
        <v>626</v>
      </c>
      <c r="AK219" s="105" t="b">
        <f>IF(AND(Table3[[#This Row],[Column7]]=TRUE,COUNTBLANK(Table3[[#This Row],[Date 1]:[Date 8]])=8),TRUE,FALSE)</f>
        <v>0</v>
      </c>
      <c r="AL219" s="105" t="b">
        <f>COUNTIF(Table3[[#This Row],[26]:[512]],"yes")&gt;0</f>
        <v>0</v>
      </c>
      <c r="AM219" s="25" t="e">
        <f>IF(COUNTBLANK(K219:AB219)&lt;&gt;13,IF(Table3[[#This Row],[Comments]]="Please order in multiples of 20. Minimum order of 100.",IF(COUNTBLANK(Table3[[#This Row],[Date 1]:[Order]])=12,"",1),1),IF(OR(G219="yes",H219="yes",I219="yes",F219="yes",#REF!="yes",J219="yes"),1,""))</f>
        <v>#REF!</v>
      </c>
    </row>
    <row r="220" spans="1:39" ht="36" thickBot="1">
      <c r="B220" s="135" t="s">
        <v>8204</v>
      </c>
      <c r="C220" s="133" t="s">
        <v>7729</v>
      </c>
      <c r="D220" s="131" t="s">
        <v>7985</v>
      </c>
      <c r="E220" s="23" t="s">
        <v>7731</v>
      </c>
      <c r="F220" s="22" t="s">
        <v>16</v>
      </c>
      <c r="G220" s="22" t="s">
        <v>16</v>
      </c>
      <c r="H220" s="22" t="s">
        <v>626</v>
      </c>
      <c r="I220" s="22" t="s">
        <v>16</v>
      </c>
      <c r="J220" s="22" t="s">
        <v>626</v>
      </c>
      <c r="K220" s="15"/>
      <c r="L220" s="16"/>
      <c r="M220" s="16"/>
      <c r="N220" s="16"/>
      <c r="O220" s="16"/>
      <c r="P220" s="16"/>
      <c r="Q220" s="16"/>
      <c r="R220" s="109"/>
      <c r="S220" s="218" t="str">
        <f>Table3[[#This Row],[Column12]]</f>
        <v>tags included</v>
      </c>
      <c r="T220" s="19"/>
      <c r="U220" s="122" t="str">
        <f>IF(Table3[[#This Row],[TagOrderMethod]]="Ratio:","plants per 1 tag",IF(Table3[[#This Row],[TagOrderMethod]]="tags included","",IF(Table3[[#This Row],[TagOrderMethod]]="Qty:","tags",IF(Table3[[#This Row],[TagOrderMethod]]="Auto:",IF(T220&lt;&gt;"","tags","")))))</f>
        <v/>
      </c>
      <c r="V220" s="123">
        <v>50</v>
      </c>
      <c r="W220" s="123" t="str">
        <f>IF(ISNUMBER(SEARCH("tag",Table3[[#This Row],[Notes]])), "Yes", "No")</f>
        <v>Yes</v>
      </c>
      <c r="X220" s="123" t="str">
        <f>IF(Table3[[#This Row],[Column11]]="yes","tags included","Auto:")</f>
        <v>tags included</v>
      </c>
      <c r="Y22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2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Row],[TagOrderMethod]]="Auto:",IF(T220&gt;0,T220,IF(COUNTBLANK(K220:R220)=8,"",(IF(Table3[[#This Row],[Column11]]&lt;&gt;"no",Table3[[#This Row],[Size]]*(SUM(Table3[[#This Row],[Date 1]:[Date 8]])),"")))),""))),(Table3[[#This Row],[Bundle]])),"")</f>
        <v/>
      </c>
      <c r="AA220" s="74" t="str">
        <f t="shared" si="4"/>
        <v/>
      </c>
      <c r="AB220" s="60"/>
      <c r="AC220" s="31"/>
      <c r="AD220" s="32"/>
      <c r="AE220" s="33"/>
      <c r="AF220" s="33" t="s">
        <v>16</v>
      </c>
      <c r="AG220" s="33" t="s">
        <v>16</v>
      </c>
      <c r="AH220" s="33" t="s">
        <v>626</v>
      </c>
      <c r="AI220" s="33" t="s">
        <v>16</v>
      </c>
      <c r="AJ220" s="33" t="s">
        <v>626</v>
      </c>
      <c r="AK220" s="105" t="b">
        <f>IF(AND(Table3[[#This Row],[Column7]]=TRUE,COUNTBLANK(Table3[[#This Row],[Date 1]:[Date 8]])=8),TRUE,FALSE)</f>
        <v>0</v>
      </c>
      <c r="AL220" s="105" t="b">
        <f>COUNTIF(Table3[[#This Row],[26]:[512]],"yes")&gt;0</f>
        <v>0</v>
      </c>
      <c r="AM220" s="25" t="e">
        <f>IF(COUNTBLANK(K220:AB220)&lt;&gt;13,IF(Table3[[#This Row],[Comments]]="Please order in multiples of 20. Minimum order of 100.",IF(COUNTBLANK(Table3[[#This Row],[Date 1]:[Order]])=12,"",1),1),IF(OR(G220="yes",H220="yes",I220="yes",F220="yes",#REF!="yes",J220="yes"),1,""))</f>
        <v>#REF!</v>
      </c>
    </row>
    <row r="221" spans="1:39" ht="36" thickBot="1">
      <c r="B221" s="135" t="s">
        <v>8204</v>
      </c>
      <c r="C221" s="133" t="s">
        <v>7729</v>
      </c>
      <c r="D221" s="131" t="s">
        <v>7784</v>
      </c>
      <c r="E221" s="23" t="s">
        <v>7731</v>
      </c>
      <c r="F221" s="22" t="s">
        <v>16</v>
      </c>
      <c r="G221" s="22" t="s">
        <v>16</v>
      </c>
      <c r="H221" s="22" t="s">
        <v>626</v>
      </c>
      <c r="I221" s="22" t="s">
        <v>16</v>
      </c>
      <c r="J221" s="22" t="s">
        <v>626</v>
      </c>
      <c r="K221" s="15"/>
      <c r="L221" s="16"/>
      <c r="M221" s="16"/>
      <c r="N221" s="16"/>
      <c r="O221" s="16"/>
      <c r="P221" s="16"/>
      <c r="Q221" s="16"/>
      <c r="R221" s="109"/>
      <c r="S221" s="218" t="str">
        <f>Table3[[#This Row],[Column12]]</f>
        <v>tags included</v>
      </c>
      <c r="T221" s="19"/>
      <c r="U221" s="122" t="str">
        <f>IF(Table3[[#This Row],[TagOrderMethod]]="Ratio:","plants per 1 tag",IF(Table3[[#This Row],[TagOrderMethod]]="tags included","",IF(Table3[[#This Row],[TagOrderMethod]]="Qty:","tags",IF(Table3[[#This Row],[TagOrderMethod]]="Auto:",IF(T221&lt;&gt;"","tags","")))))</f>
        <v/>
      </c>
      <c r="V221" s="123">
        <v>50</v>
      </c>
      <c r="W221" s="123" t="str">
        <f>IF(ISNUMBER(SEARCH("tag",Table3[[#This Row],[Notes]])), "Yes", "No")</f>
        <v>Yes</v>
      </c>
      <c r="X221" s="123" t="str">
        <f>IF(Table3[[#This Row],[Column11]]="yes","tags included","Auto:")</f>
        <v>tags included</v>
      </c>
      <c r="Y22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2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Row],[TagOrderMethod]]="Auto:",IF(T221&gt;0,T221,IF(COUNTBLANK(K221:R221)=8,"",(IF(Table3[[#This Row],[Column11]]&lt;&gt;"no",Table3[[#This Row],[Size]]*(SUM(Table3[[#This Row],[Date 1]:[Date 8]])),"")))),""))),(Table3[[#This Row],[Bundle]])),"")</f>
        <v/>
      </c>
      <c r="AA221" s="74" t="str">
        <f t="shared" si="4"/>
        <v/>
      </c>
      <c r="AB221" s="60"/>
      <c r="AC221" s="31"/>
      <c r="AD221" s="32"/>
      <c r="AE221" s="33"/>
      <c r="AF221" s="33" t="s">
        <v>16</v>
      </c>
      <c r="AG221" s="33" t="s">
        <v>16</v>
      </c>
      <c r="AH221" s="33" t="s">
        <v>626</v>
      </c>
      <c r="AI221" s="33" t="s">
        <v>16</v>
      </c>
      <c r="AJ221" s="33" t="s">
        <v>626</v>
      </c>
      <c r="AK221" s="105" t="b">
        <f>IF(AND(Table3[[#This Row],[Column7]]=TRUE,COUNTBLANK(Table3[[#This Row],[Date 1]:[Date 8]])=8),TRUE,FALSE)</f>
        <v>0</v>
      </c>
      <c r="AL221" s="105" t="b">
        <f>COUNTIF(Table3[[#This Row],[26]:[512]],"yes")&gt;0</f>
        <v>0</v>
      </c>
      <c r="AM221" s="25" t="e">
        <f>IF(COUNTBLANK(K221:AB221)&lt;&gt;13,IF(Table3[[#This Row],[Comments]]="Please order in multiples of 20. Minimum order of 100.",IF(COUNTBLANK(Table3[[#This Row],[Date 1]:[Order]])=12,"",1),1),IF(OR(G221="yes",H221="yes",I221="yes",F221="yes",#REF!="yes",J221="yes"),1,""))</f>
        <v>#REF!</v>
      </c>
    </row>
    <row r="222" spans="1:39" ht="36" thickBot="1">
      <c r="A222" s="20" t="s">
        <v>784</v>
      </c>
      <c r="B222" s="135" t="s">
        <v>8204</v>
      </c>
      <c r="C222" s="133" t="s">
        <v>7729</v>
      </c>
      <c r="D222" s="131" t="s">
        <v>7785</v>
      </c>
      <c r="E222" s="23" t="s">
        <v>7731</v>
      </c>
      <c r="F222" s="22" t="s">
        <v>16</v>
      </c>
      <c r="G222" s="22" t="s">
        <v>16</v>
      </c>
      <c r="H222" s="22" t="s">
        <v>626</v>
      </c>
      <c r="I222" s="22" t="s">
        <v>16</v>
      </c>
      <c r="J222" s="22" t="s">
        <v>626</v>
      </c>
      <c r="K222" s="15"/>
      <c r="L222" s="16"/>
      <c r="M222" s="16"/>
      <c r="N222" s="16"/>
      <c r="O222" s="16"/>
      <c r="P222" s="16"/>
      <c r="Q222" s="16"/>
      <c r="R222" s="109"/>
      <c r="S222" s="218" t="str">
        <f>Table3[[#This Row],[Column12]]</f>
        <v>tags included</v>
      </c>
      <c r="T222" s="19"/>
      <c r="U222" s="122" t="str">
        <f>IF(Table3[[#This Row],[TagOrderMethod]]="Ratio:","plants per 1 tag",IF(Table3[[#This Row],[TagOrderMethod]]="tags included","",IF(Table3[[#This Row],[TagOrderMethod]]="Qty:","tags",IF(Table3[[#This Row],[TagOrderMethod]]="Auto:",IF(T222&lt;&gt;"","tags","")))))</f>
        <v/>
      </c>
      <c r="V222" s="123">
        <v>50</v>
      </c>
      <c r="W222" s="123" t="str">
        <f>IF(ISNUMBER(SEARCH("tag",Table3[[#This Row],[Notes]])), "Yes", "No")</f>
        <v>Yes</v>
      </c>
      <c r="X222" s="123" t="str">
        <f>IF(Table3[[#This Row],[Column11]]="yes","tags included","Auto:")</f>
        <v>tags included</v>
      </c>
      <c r="Y22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2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Row],[TagOrderMethod]]="Auto:",IF(T222&gt;0,T222,IF(COUNTBLANK(K222:R222)=8,"",(IF(Table3[[#This Row],[Column11]]&lt;&gt;"no",Table3[[#This Row],[Size]]*(SUM(Table3[[#This Row],[Date 1]:[Date 8]])),"")))),""))),(Table3[[#This Row],[Bundle]])),"")</f>
        <v/>
      </c>
      <c r="AA222" s="74" t="str">
        <f t="shared" si="4"/>
        <v/>
      </c>
      <c r="AB222" s="60"/>
      <c r="AC222" s="31"/>
      <c r="AD222" s="32"/>
      <c r="AE222" s="33"/>
      <c r="AF222" s="33" t="s">
        <v>16</v>
      </c>
      <c r="AG222" s="33" t="s">
        <v>16</v>
      </c>
      <c r="AH222" s="33" t="s">
        <v>626</v>
      </c>
      <c r="AI222" s="33" t="s">
        <v>16</v>
      </c>
      <c r="AJ222" s="33" t="s">
        <v>626</v>
      </c>
      <c r="AK222" s="105" t="b">
        <f>IF(AND(Table3[[#This Row],[Column7]]=TRUE,COUNTBLANK(Table3[[#This Row],[Date 1]:[Date 8]])=8),TRUE,FALSE)</f>
        <v>0</v>
      </c>
      <c r="AL222" s="105" t="b">
        <f>COUNTIF(Table3[[#This Row],[26]:[512]],"yes")&gt;0</f>
        <v>0</v>
      </c>
      <c r="AM222" s="25" t="e">
        <f>IF(COUNTBLANK(K222:AB222)&lt;&gt;13,IF(Table3[[#This Row],[Comments]]="Please order in multiples of 20. Minimum order of 100.",IF(COUNTBLANK(Table3[[#This Row],[Date 1]:[Order]])=12,"",1),1),IF(OR(G222="yes",H222="yes",I222="yes",F222="yes",#REF!="yes",J222="yes"),1,""))</f>
        <v>#REF!</v>
      </c>
    </row>
    <row r="223" spans="1:39" ht="36" thickBot="1">
      <c r="A223" s="20" t="s">
        <v>784</v>
      </c>
      <c r="B223" s="135" t="s">
        <v>8204</v>
      </c>
      <c r="C223" s="133" t="s">
        <v>7729</v>
      </c>
      <c r="D223" s="131" t="s">
        <v>7786</v>
      </c>
      <c r="E223" s="23" t="s">
        <v>7731</v>
      </c>
      <c r="F223" s="22" t="s">
        <v>16</v>
      </c>
      <c r="G223" s="22" t="s">
        <v>16</v>
      </c>
      <c r="H223" s="22" t="s">
        <v>626</v>
      </c>
      <c r="I223" s="22" t="s">
        <v>16</v>
      </c>
      <c r="J223" s="22" t="s">
        <v>626</v>
      </c>
      <c r="K223" s="15"/>
      <c r="L223" s="16"/>
      <c r="M223" s="16"/>
      <c r="N223" s="16"/>
      <c r="O223" s="16"/>
      <c r="P223" s="16"/>
      <c r="Q223" s="16"/>
      <c r="R223" s="109"/>
      <c r="S223" s="218" t="str">
        <f>Table3[[#This Row],[Column12]]</f>
        <v>tags included</v>
      </c>
      <c r="T223" s="19"/>
      <c r="U223" s="122" t="str">
        <f>IF(Table3[[#This Row],[TagOrderMethod]]="Ratio:","plants per 1 tag",IF(Table3[[#This Row],[TagOrderMethod]]="tags included","",IF(Table3[[#This Row],[TagOrderMethod]]="Qty:","tags",IF(Table3[[#This Row],[TagOrderMethod]]="Auto:",IF(T223&lt;&gt;"","tags","")))))</f>
        <v/>
      </c>
      <c r="V223" s="123">
        <v>50</v>
      </c>
      <c r="W223" s="123" t="str">
        <f>IF(ISNUMBER(SEARCH("tag",Table3[[#This Row],[Notes]])), "Yes", "No")</f>
        <v>Yes</v>
      </c>
      <c r="X223" s="123" t="str">
        <f>IF(Table3[[#This Row],[Column11]]="yes","tags included","Auto:")</f>
        <v>tags included</v>
      </c>
      <c r="Y22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2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Row],[TagOrderMethod]]="Auto:",IF(T223&gt;0,T223,IF(COUNTBLANK(K223:R223)=8,"",(IF(Table3[[#This Row],[Column11]]&lt;&gt;"no",Table3[[#This Row],[Size]]*(SUM(Table3[[#This Row],[Date 1]:[Date 8]])),"")))),""))),(Table3[[#This Row],[Bundle]])),"")</f>
        <v/>
      </c>
      <c r="AA223" s="74" t="str">
        <f t="shared" si="4"/>
        <v/>
      </c>
      <c r="AB223" s="60"/>
      <c r="AC223" s="31"/>
      <c r="AD223" s="32"/>
      <c r="AE223" s="33"/>
      <c r="AF223" s="33" t="s">
        <v>16</v>
      </c>
      <c r="AG223" s="33" t="s">
        <v>16</v>
      </c>
      <c r="AH223" s="33" t="s">
        <v>626</v>
      </c>
      <c r="AI223" s="33" t="s">
        <v>16</v>
      </c>
      <c r="AJ223" s="33" t="s">
        <v>626</v>
      </c>
      <c r="AK223" s="105" t="b">
        <f>IF(AND(Table3[[#This Row],[Column7]]=TRUE,COUNTBLANK(Table3[[#This Row],[Date 1]:[Date 8]])=8),TRUE,FALSE)</f>
        <v>0</v>
      </c>
      <c r="AL223" s="105" t="b">
        <f>COUNTIF(Table3[[#This Row],[26]:[512]],"yes")&gt;0</f>
        <v>0</v>
      </c>
      <c r="AM223" s="25" t="e">
        <f>IF(COUNTBLANK(K223:AB223)&lt;&gt;13,IF(Table3[[#This Row],[Comments]]="Please order in multiples of 20. Minimum order of 100.",IF(COUNTBLANK(Table3[[#This Row],[Date 1]:[Order]])=12,"",1),1),IF(OR(G223="yes",H223="yes",I223="yes",F223="yes",#REF!="yes",J223="yes"),1,""))</f>
        <v>#REF!</v>
      </c>
    </row>
    <row r="224" spans="1:39" ht="36" thickBot="1">
      <c r="A224" s="20" t="s">
        <v>784</v>
      </c>
      <c r="B224" s="135" t="s">
        <v>8204</v>
      </c>
      <c r="C224" s="133" t="s">
        <v>7729</v>
      </c>
      <c r="D224" s="131" t="s">
        <v>7787</v>
      </c>
      <c r="E224" s="23" t="s">
        <v>7731</v>
      </c>
      <c r="F224" s="22" t="s">
        <v>16</v>
      </c>
      <c r="G224" s="22" t="s">
        <v>16</v>
      </c>
      <c r="H224" s="22" t="s">
        <v>626</v>
      </c>
      <c r="I224" s="22" t="s">
        <v>16</v>
      </c>
      <c r="J224" s="22" t="s">
        <v>626</v>
      </c>
      <c r="K224" s="15"/>
      <c r="L224" s="16"/>
      <c r="M224" s="16"/>
      <c r="N224" s="16"/>
      <c r="O224" s="16"/>
      <c r="P224" s="16"/>
      <c r="Q224" s="16"/>
      <c r="R224" s="109"/>
      <c r="S224" s="218" t="str">
        <f>Table3[[#This Row],[Column12]]</f>
        <v>tags included</v>
      </c>
      <c r="T224" s="19"/>
      <c r="U224" s="122" t="str">
        <f>IF(Table3[[#This Row],[TagOrderMethod]]="Ratio:","plants per 1 tag",IF(Table3[[#This Row],[TagOrderMethod]]="tags included","",IF(Table3[[#This Row],[TagOrderMethod]]="Qty:","tags",IF(Table3[[#This Row],[TagOrderMethod]]="Auto:",IF(T224&lt;&gt;"","tags","")))))</f>
        <v/>
      </c>
      <c r="V224" s="123">
        <v>50</v>
      </c>
      <c r="W224" s="123" t="str">
        <f>IF(ISNUMBER(SEARCH("tag",Table3[[#This Row],[Notes]])), "Yes", "No")</f>
        <v>Yes</v>
      </c>
      <c r="X224" s="123" t="str">
        <f>IF(Table3[[#This Row],[Column11]]="yes","tags included","Auto:")</f>
        <v>tags included</v>
      </c>
      <c r="Y22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2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Row],[TagOrderMethod]]="Auto:",IF(T224&gt;0,T224,IF(COUNTBLANK(K224:R224)=8,"",(IF(Table3[[#This Row],[Column11]]&lt;&gt;"no",Table3[[#This Row],[Size]]*(SUM(Table3[[#This Row],[Date 1]:[Date 8]])),"")))),""))),(Table3[[#This Row],[Bundle]])),"")</f>
        <v/>
      </c>
      <c r="AA224" s="74" t="str">
        <f t="shared" si="4"/>
        <v/>
      </c>
      <c r="AB224" s="60"/>
      <c r="AC224" s="31"/>
      <c r="AD224" s="32"/>
      <c r="AE224" s="33"/>
      <c r="AF224" s="33" t="s">
        <v>16</v>
      </c>
      <c r="AG224" s="33" t="s">
        <v>16</v>
      </c>
      <c r="AH224" s="33" t="s">
        <v>626</v>
      </c>
      <c r="AI224" s="33" t="s">
        <v>16</v>
      </c>
      <c r="AJ224" s="33" t="s">
        <v>626</v>
      </c>
      <c r="AK224" s="105" t="b">
        <f>IF(AND(Table3[[#This Row],[Column7]]=TRUE,COUNTBLANK(Table3[[#This Row],[Date 1]:[Date 8]])=8),TRUE,FALSE)</f>
        <v>0</v>
      </c>
      <c r="AL224" s="105" t="b">
        <f>COUNTIF(Table3[[#This Row],[26]:[512]],"yes")&gt;0</f>
        <v>0</v>
      </c>
      <c r="AM224" s="25" t="e">
        <f>IF(COUNTBLANK(K224:AB224)&lt;&gt;13,IF(Table3[[#This Row],[Comments]]="Please order in multiples of 20. Minimum order of 100.",IF(COUNTBLANK(Table3[[#This Row],[Date 1]:[Order]])=12,"",1),1),IF(OR(G224="yes",H224="yes",I224="yes",F224="yes",#REF!="yes",J224="yes"),1,""))</f>
        <v>#REF!</v>
      </c>
    </row>
    <row r="225" spans="1:39" ht="36" thickBot="1">
      <c r="A225" s="20" t="s">
        <v>784</v>
      </c>
      <c r="B225" s="135" t="s">
        <v>8204</v>
      </c>
      <c r="C225" s="133" t="s">
        <v>7729</v>
      </c>
      <c r="D225" s="131" t="s">
        <v>8105</v>
      </c>
      <c r="E225" s="23" t="s">
        <v>7731</v>
      </c>
      <c r="F225" s="22" t="s">
        <v>16</v>
      </c>
      <c r="G225" s="22" t="s">
        <v>16</v>
      </c>
      <c r="H225" s="22" t="s">
        <v>626</v>
      </c>
      <c r="I225" s="22" t="s">
        <v>16</v>
      </c>
      <c r="J225" s="22" t="s">
        <v>626</v>
      </c>
      <c r="K225" s="15"/>
      <c r="L225" s="16"/>
      <c r="M225" s="16"/>
      <c r="N225" s="16"/>
      <c r="O225" s="16"/>
      <c r="P225" s="16"/>
      <c r="Q225" s="16"/>
      <c r="R225" s="109"/>
      <c r="S225" s="218" t="str">
        <f>Table3[[#This Row],[Column12]]</f>
        <v>tags included</v>
      </c>
      <c r="T225" s="19"/>
      <c r="U225" s="122" t="str">
        <f>IF(Table3[[#This Row],[TagOrderMethod]]="Ratio:","plants per 1 tag",IF(Table3[[#This Row],[TagOrderMethod]]="tags included","",IF(Table3[[#This Row],[TagOrderMethod]]="Qty:","tags",IF(Table3[[#This Row],[TagOrderMethod]]="Auto:",IF(T225&lt;&gt;"","tags","")))))</f>
        <v/>
      </c>
      <c r="V225" s="123">
        <v>50</v>
      </c>
      <c r="W225" s="123" t="str">
        <f>IF(ISNUMBER(SEARCH("tag",Table3[[#This Row],[Notes]])), "Yes", "No")</f>
        <v>Yes</v>
      </c>
      <c r="X225" s="123" t="str">
        <f>IF(Table3[[#This Row],[Column11]]="yes","tags included","Auto:")</f>
        <v>tags included</v>
      </c>
      <c r="Y22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2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Row],[TagOrderMethod]]="Auto:",IF(T225&gt;0,T225,IF(COUNTBLANK(K225:R225)=8,"",(IF(Table3[[#This Row],[Column11]]&lt;&gt;"no",Table3[[#This Row],[Size]]*(SUM(Table3[[#This Row],[Date 1]:[Date 8]])),"")))),""))),(Table3[[#This Row],[Bundle]])),"")</f>
        <v/>
      </c>
      <c r="AA225" s="74" t="str">
        <f t="shared" si="4"/>
        <v/>
      </c>
      <c r="AB225" s="60"/>
      <c r="AC225" s="31"/>
      <c r="AD225" s="32"/>
      <c r="AE225" s="33"/>
      <c r="AF225" s="33" t="s">
        <v>16</v>
      </c>
      <c r="AG225" s="33" t="s">
        <v>16</v>
      </c>
      <c r="AH225" s="33" t="s">
        <v>626</v>
      </c>
      <c r="AI225" s="33" t="s">
        <v>16</v>
      </c>
      <c r="AJ225" s="33" t="s">
        <v>626</v>
      </c>
      <c r="AK225" s="105" t="b">
        <f>IF(AND(Table3[[#This Row],[Column7]]=TRUE,COUNTBLANK(Table3[[#This Row],[Date 1]:[Date 8]])=8),TRUE,FALSE)</f>
        <v>0</v>
      </c>
      <c r="AL225" s="105" t="b">
        <f>COUNTIF(Table3[[#This Row],[26]:[512]],"yes")&gt;0</f>
        <v>0</v>
      </c>
      <c r="AM225" s="25" t="e">
        <f>IF(COUNTBLANK(K225:AB225)&lt;&gt;13,IF(Table3[[#This Row],[Comments]]="Please order in multiples of 20. Minimum order of 100.",IF(COUNTBLANK(Table3[[#This Row],[Date 1]:[Order]])=12,"",1),1),IF(OR(G225="yes",H225="yes",I225="yes",F225="yes",#REF!="yes",J225="yes"),1,""))</f>
        <v>#REF!</v>
      </c>
    </row>
    <row r="226" spans="1:39" ht="36" thickBot="1">
      <c r="A226" s="20" t="s">
        <v>784</v>
      </c>
      <c r="B226" s="135" t="s">
        <v>8204</v>
      </c>
      <c r="C226" s="133" t="s">
        <v>7729</v>
      </c>
      <c r="D226" s="131" t="s">
        <v>7910</v>
      </c>
      <c r="E226" s="23" t="s">
        <v>7731</v>
      </c>
      <c r="F226" s="22" t="s">
        <v>16</v>
      </c>
      <c r="G226" s="22" t="s">
        <v>16</v>
      </c>
      <c r="H226" s="22" t="s">
        <v>626</v>
      </c>
      <c r="I226" s="22" t="s">
        <v>16</v>
      </c>
      <c r="J226" s="22" t="s">
        <v>626</v>
      </c>
      <c r="K226" s="15"/>
      <c r="L226" s="16"/>
      <c r="M226" s="16"/>
      <c r="N226" s="16"/>
      <c r="O226" s="16"/>
      <c r="P226" s="16"/>
      <c r="Q226" s="16"/>
      <c r="R226" s="109"/>
      <c r="S226" s="218" t="str">
        <f>Table3[[#This Row],[Column12]]</f>
        <v>tags included</v>
      </c>
      <c r="T226" s="19"/>
      <c r="U226" s="122" t="str">
        <f>IF(Table3[[#This Row],[TagOrderMethod]]="Ratio:","plants per 1 tag",IF(Table3[[#This Row],[TagOrderMethod]]="tags included","",IF(Table3[[#This Row],[TagOrderMethod]]="Qty:","tags",IF(Table3[[#This Row],[TagOrderMethod]]="Auto:",IF(T226&lt;&gt;"","tags","")))))</f>
        <v/>
      </c>
      <c r="V226" s="123">
        <v>50</v>
      </c>
      <c r="W226" s="123" t="str">
        <f>IF(ISNUMBER(SEARCH("tag",Table3[[#This Row],[Notes]])), "Yes", "No")</f>
        <v>Yes</v>
      </c>
      <c r="X226" s="123" t="str">
        <f>IF(Table3[[#This Row],[Column11]]="yes","tags included","Auto:")</f>
        <v>tags included</v>
      </c>
      <c r="Y22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2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Row],[TagOrderMethod]]="Auto:",IF(T226&gt;0,T226,IF(COUNTBLANK(K226:R226)=8,"",(IF(Table3[[#This Row],[Column11]]&lt;&gt;"no",Table3[[#This Row],[Size]]*(SUM(Table3[[#This Row],[Date 1]:[Date 8]])),"")))),""))),(Table3[[#This Row],[Bundle]])),"")</f>
        <v/>
      </c>
      <c r="AA226" s="74" t="str">
        <f t="shared" si="4"/>
        <v/>
      </c>
      <c r="AB226" s="60"/>
      <c r="AC226" s="31"/>
      <c r="AD226" s="32"/>
      <c r="AE226" s="33"/>
      <c r="AF226" s="33" t="s">
        <v>16</v>
      </c>
      <c r="AG226" s="33" t="s">
        <v>16</v>
      </c>
      <c r="AH226" s="33" t="s">
        <v>626</v>
      </c>
      <c r="AI226" s="33" t="s">
        <v>16</v>
      </c>
      <c r="AJ226" s="33" t="s">
        <v>626</v>
      </c>
      <c r="AK226" s="105" t="b">
        <f>IF(AND(Table3[[#This Row],[Column7]]=TRUE,COUNTBLANK(Table3[[#This Row],[Date 1]:[Date 8]])=8),TRUE,FALSE)</f>
        <v>0</v>
      </c>
      <c r="AL226" s="105" t="b">
        <f>COUNTIF(Table3[[#This Row],[26]:[512]],"yes")&gt;0</f>
        <v>0</v>
      </c>
      <c r="AM226" s="25" t="e">
        <f>IF(COUNTBLANK(K226:AB226)&lt;&gt;13,IF(Table3[[#This Row],[Comments]]="Please order in multiples of 20. Minimum order of 100.",IF(COUNTBLANK(Table3[[#This Row],[Date 1]:[Order]])=12,"",1),1),IF(OR(G226="yes",H226="yes",I226="yes",F226="yes",#REF!="yes",J226="yes"),1,""))</f>
        <v>#REF!</v>
      </c>
    </row>
    <row r="227" spans="1:39" ht="36" thickBot="1">
      <c r="A227" s="20" t="s">
        <v>784</v>
      </c>
      <c r="B227" s="135" t="s">
        <v>8204</v>
      </c>
      <c r="C227" s="133" t="s">
        <v>7729</v>
      </c>
      <c r="D227" s="131" t="s">
        <v>7805</v>
      </c>
      <c r="E227" s="23" t="s">
        <v>7731</v>
      </c>
      <c r="F227" s="22" t="s">
        <v>16</v>
      </c>
      <c r="G227" s="22" t="s">
        <v>16</v>
      </c>
      <c r="H227" s="22" t="s">
        <v>626</v>
      </c>
      <c r="I227" s="22" t="s">
        <v>16</v>
      </c>
      <c r="J227" s="22" t="s">
        <v>626</v>
      </c>
      <c r="K227" s="15"/>
      <c r="L227" s="16"/>
      <c r="M227" s="16"/>
      <c r="N227" s="16"/>
      <c r="O227" s="16"/>
      <c r="P227" s="16"/>
      <c r="Q227" s="16"/>
      <c r="R227" s="109"/>
      <c r="S227" s="218" t="str">
        <f>Table3[[#This Row],[Column12]]</f>
        <v>tags included</v>
      </c>
      <c r="T227" s="19"/>
      <c r="U227" s="122" t="str">
        <f>IF(Table3[[#This Row],[TagOrderMethod]]="Ratio:","plants per 1 tag",IF(Table3[[#This Row],[TagOrderMethod]]="tags included","",IF(Table3[[#This Row],[TagOrderMethod]]="Qty:","tags",IF(Table3[[#This Row],[TagOrderMethod]]="Auto:",IF(T227&lt;&gt;"","tags","")))))</f>
        <v/>
      </c>
      <c r="V227" s="123">
        <v>50</v>
      </c>
      <c r="W227" s="123" t="str">
        <f>IF(ISNUMBER(SEARCH("tag",Table3[[#This Row],[Notes]])), "Yes", "No")</f>
        <v>Yes</v>
      </c>
      <c r="X227" s="123" t="str">
        <f>IF(Table3[[#This Row],[Column11]]="yes","tags included","Auto:")</f>
        <v>tags included</v>
      </c>
      <c r="Y22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2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Row],[TagOrderMethod]]="Auto:",IF(T227&gt;0,T227,IF(COUNTBLANK(K227:R227)=8,"",(IF(Table3[[#This Row],[Column11]]&lt;&gt;"no",Table3[[#This Row],[Size]]*(SUM(Table3[[#This Row],[Date 1]:[Date 8]])),"")))),""))),(Table3[[#This Row],[Bundle]])),"")</f>
        <v/>
      </c>
      <c r="AA227" s="74" t="str">
        <f t="shared" si="4"/>
        <v/>
      </c>
      <c r="AB227" s="60"/>
      <c r="AC227" s="31"/>
      <c r="AD227" s="32"/>
      <c r="AE227" s="33"/>
      <c r="AF227" s="33" t="s">
        <v>16</v>
      </c>
      <c r="AG227" s="33" t="s">
        <v>16</v>
      </c>
      <c r="AH227" s="33" t="s">
        <v>626</v>
      </c>
      <c r="AI227" s="33" t="s">
        <v>16</v>
      </c>
      <c r="AJ227" s="33" t="s">
        <v>626</v>
      </c>
      <c r="AK227" s="105" t="b">
        <f>IF(AND(Table3[[#This Row],[Column7]]=TRUE,COUNTBLANK(Table3[[#This Row],[Date 1]:[Date 8]])=8),TRUE,FALSE)</f>
        <v>0</v>
      </c>
      <c r="AL227" s="105" t="b">
        <f>COUNTIF(Table3[[#This Row],[26]:[512]],"yes")&gt;0</f>
        <v>0</v>
      </c>
      <c r="AM227" s="25" t="e">
        <f>IF(COUNTBLANK(K227:AB227)&lt;&gt;13,IF(Table3[[#This Row],[Comments]]="Please order in multiples of 20. Minimum order of 100.",IF(COUNTBLANK(Table3[[#This Row],[Date 1]:[Order]])=12,"",1),1),IF(OR(G227="yes",H227="yes",I227="yes",F227="yes",#REF!="yes",J227="yes"),1,""))</f>
        <v>#REF!</v>
      </c>
    </row>
    <row r="228" spans="1:39" ht="36" thickBot="1">
      <c r="A228" s="20" t="s">
        <v>784</v>
      </c>
      <c r="B228" s="135" t="s">
        <v>8204</v>
      </c>
      <c r="C228" s="133" t="s">
        <v>7729</v>
      </c>
      <c r="D228" s="131" t="s">
        <v>7832</v>
      </c>
      <c r="E228" s="23" t="s">
        <v>7731</v>
      </c>
      <c r="F228" s="22" t="s">
        <v>16</v>
      </c>
      <c r="G228" s="22" t="s">
        <v>16</v>
      </c>
      <c r="H228" s="22" t="s">
        <v>626</v>
      </c>
      <c r="I228" s="22" t="s">
        <v>16</v>
      </c>
      <c r="J228" s="22" t="s">
        <v>626</v>
      </c>
      <c r="K228" s="15"/>
      <c r="L228" s="16"/>
      <c r="M228" s="16"/>
      <c r="N228" s="16"/>
      <c r="O228" s="16"/>
      <c r="P228" s="16"/>
      <c r="Q228" s="16"/>
      <c r="R228" s="109"/>
      <c r="S228" s="218" t="str">
        <f>Table3[[#This Row],[Column12]]</f>
        <v>tags included</v>
      </c>
      <c r="T228" s="19"/>
      <c r="U228" s="122" t="str">
        <f>IF(Table3[[#This Row],[TagOrderMethod]]="Ratio:","plants per 1 tag",IF(Table3[[#This Row],[TagOrderMethod]]="tags included","",IF(Table3[[#This Row],[TagOrderMethod]]="Qty:","tags",IF(Table3[[#This Row],[TagOrderMethod]]="Auto:",IF(T228&lt;&gt;"","tags","")))))</f>
        <v/>
      </c>
      <c r="V228" s="123">
        <v>50</v>
      </c>
      <c r="W228" s="123" t="str">
        <f>IF(ISNUMBER(SEARCH("tag",Table3[[#This Row],[Notes]])), "Yes", "No")</f>
        <v>Yes</v>
      </c>
      <c r="X228" s="123" t="str">
        <f>IF(Table3[[#This Row],[Column11]]="yes","tags included","Auto:")</f>
        <v>tags included</v>
      </c>
      <c r="Y22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2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Row],[TagOrderMethod]]="Auto:",IF(T228&gt;0,T228,IF(COUNTBLANK(K228:R228)=8,"",(IF(Table3[[#This Row],[Column11]]&lt;&gt;"no",Table3[[#This Row],[Size]]*(SUM(Table3[[#This Row],[Date 1]:[Date 8]])),"")))),""))),(Table3[[#This Row],[Bundle]])),"")</f>
        <v/>
      </c>
      <c r="AA228" s="74" t="str">
        <f t="shared" si="4"/>
        <v/>
      </c>
      <c r="AB228" s="60"/>
      <c r="AC228" s="31"/>
      <c r="AD228" s="32"/>
      <c r="AE228" s="33"/>
      <c r="AF228" s="33" t="s">
        <v>16</v>
      </c>
      <c r="AG228" s="33" t="s">
        <v>16</v>
      </c>
      <c r="AH228" s="33" t="s">
        <v>626</v>
      </c>
      <c r="AI228" s="33" t="s">
        <v>16</v>
      </c>
      <c r="AJ228" s="33" t="s">
        <v>626</v>
      </c>
      <c r="AK228" s="105" t="b">
        <f>IF(AND(Table3[[#This Row],[Column7]]=TRUE,COUNTBLANK(Table3[[#This Row],[Date 1]:[Date 8]])=8),TRUE,FALSE)</f>
        <v>0</v>
      </c>
      <c r="AL228" s="105" t="b">
        <f>COUNTIF(Table3[[#This Row],[26]:[512]],"yes")&gt;0</f>
        <v>0</v>
      </c>
      <c r="AM228" s="25" t="e">
        <f>IF(COUNTBLANK(K228:AB228)&lt;&gt;13,IF(Table3[[#This Row],[Comments]]="Please order in multiples of 20. Minimum order of 100.",IF(COUNTBLANK(Table3[[#This Row],[Date 1]:[Order]])=12,"",1),1),IF(OR(G228="yes",H228="yes",I228="yes",F228="yes",#REF!="yes",J228="yes"),1,""))</f>
        <v>#REF!</v>
      </c>
    </row>
    <row r="229" spans="1:39" ht="36" thickBot="1">
      <c r="A229" s="20" t="s">
        <v>784</v>
      </c>
      <c r="B229" s="135" t="s">
        <v>8204</v>
      </c>
      <c r="C229" s="133" t="s">
        <v>7729</v>
      </c>
      <c r="D229" s="131" t="s">
        <v>7955</v>
      </c>
      <c r="E229" s="23" t="s">
        <v>7731</v>
      </c>
      <c r="F229" s="22" t="s">
        <v>16</v>
      </c>
      <c r="G229" s="22" t="s">
        <v>16</v>
      </c>
      <c r="H229" s="22" t="s">
        <v>626</v>
      </c>
      <c r="I229" s="22" t="s">
        <v>16</v>
      </c>
      <c r="J229" s="22" t="s">
        <v>626</v>
      </c>
      <c r="K229" s="15"/>
      <c r="L229" s="16"/>
      <c r="M229" s="16"/>
      <c r="N229" s="16"/>
      <c r="O229" s="16"/>
      <c r="P229" s="16"/>
      <c r="Q229" s="16"/>
      <c r="R229" s="109"/>
      <c r="S229" s="218" t="str">
        <f>Table3[[#This Row],[Column12]]</f>
        <v>tags included</v>
      </c>
      <c r="T229" s="19"/>
      <c r="U229" s="122" t="str">
        <f>IF(Table3[[#This Row],[TagOrderMethod]]="Ratio:","plants per 1 tag",IF(Table3[[#This Row],[TagOrderMethod]]="tags included","",IF(Table3[[#This Row],[TagOrderMethod]]="Qty:","tags",IF(Table3[[#This Row],[TagOrderMethod]]="Auto:",IF(T229&lt;&gt;"","tags","")))))</f>
        <v/>
      </c>
      <c r="V229" s="123">
        <v>50</v>
      </c>
      <c r="W229" s="123" t="str">
        <f>IF(ISNUMBER(SEARCH("tag",Table3[[#This Row],[Notes]])), "Yes", "No")</f>
        <v>Yes</v>
      </c>
      <c r="X229" s="123" t="str">
        <f>IF(Table3[[#This Row],[Column11]]="yes","tags included","Auto:")</f>
        <v>tags included</v>
      </c>
      <c r="Y22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2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Row],[TagOrderMethod]]="Auto:",IF(T229&gt;0,T229,IF(COUNTBLANK(K229:R229)=8,"",(IF(Table3[[#This Row],[Column11]]&lt;&gt;"no",Table3[[#This Row],[Size]]*(SUM(Table3[[#This Row],[Date 1]:[Date 8]])),"")))),""))),(Table3[[#This Row],[Bundle]])),"")</f>
        <v/>
      </c>
      <c r="AA229" s="74" t="str">
        <f t="shared" si="4"/>
        <v/>
      </c>
      <c r="AB229" s="60"/>
      <c r="AC229" s="31"/>
      <c r="AD229" s="32"/>
      <c r="AE229" s="33"/>
      <c r="AF229" s="33" t="s">
        <v>16</v>
      </c>
      <c r="AG229" s="33" t="s">
        <v>16</v>
      </c>
      <c r="AH229" s="33" t="s">
        <v>626</v>
      </c>
      <c r="AI229" s="33" t="s">
        <v>16</v>
      </c>
      <c r="AJ229" s="33" t="s">
        <v>626</v>
      </c>
      <c r="AK229" s="105" t="b">
        <f>IF(AND(Table3[[#This Row],[Column7]]=TRUE,COUNTBLANK(Table3[[#This Row],[Date 1]:[Date 8]])=8),TRUE,FALSE)</f>
        <v>0</v>
      </c>
      <c r="AL229" s="105" t="b">
        <f>COUNTIF(Table3[[#This Row],[26]:[512]],"yes")&gt;0</f>
        <v>0</v>
      </c>
      <c r="AM229" s="25" t="e">
        <f>IF(COUNTBLANK(K229:AB229)&lt;&gt;13,IF(Table3[[#This Row],[Comments]]="Please order in multiples of 20. Minimum order of 100.",IF(COUNTBLANK(Table3[[#This Row],[Date 1]:[Order]])=12,"",1),1),IF(OR(G229="yes",H229="yes",I229="yes",F229="yes",#REF!="yes",J229="yes"),1,""))</f>
        <v>#REF!</v>
      </c>
    </row>
    <row r="230" spans="1:39" ht="36" thickBot="1">
      <c r="A230" s="20" t="s">
        <v>784</v>
      </c>
      <c r="B230" s="135" t="s">
        <v>8204</v>
      </c>
      <c r="C230" s="133" t="s">
        <v>7684</v>
      </c>
      <c r="D230" s="131" t="s">
        <v>7911</v>
      </c>
      <c r="E230" s="23" t="s">
        <v>7731</v>
      </c>
      <c r="F230" s="22" t="s">
        <v>16</v>
      </c>
      <c r="G230" s="22" t="s">
        <v>16</v>
      </c>
      <c r="H230" s="22" t="s">
        <v>626</v>
      </c>
      <c r="I230" s="22" t="s">
        <v>16</v>
      </c>
      <c r="J230" s="22" t="s">
        <v>626</v>
      </c>
      <c r="K230" s="15"/>
      <c r="L230" s="16"/>
      <c r="M230" s="16"/>
      <c r="N230" s="16"/>
      <c r="O230" s="16"/>
      <c r="P230" s="16"/>
      <c r="Q230" s="16"/>
      <c r="R230" s="109"/>
      <c r="S230" s="218" t="str">
        <f>Table3[[#This Row],[Column12]]</f>
        <v>tags included</v>
      </c>
      <c r="T230" s="19"/>
      <c r="U230" s="122" t="str">
        <f>IF(Table3[[#This Row],[TagOrderMethod]]="Ratio:","plants per 1 tag",IF(Table3[[#This Row],[TagOrderMethod]]="tags included","",IF(Table3[[#This Row],[TagOrderMethod]]="Qty:","tags",IF(Table3[[#This Row],[TagOrderMethod]]="Auto:",IF(T230&lt;&gt;"","tags","")))))</f>
        <v/>
      </c>
      <c r="V230" s="123">
        <v>50</v>
      </c>
      <c r="W230" s="123" t="str">
        <f>IF(ISNUMBER(SEARCH("tag",Table3[[#This Row],[Notes]])), "Yes", "No")</f>
        <v>Yes</v>
      </c>
      <c r="X230" s="123" t="str">
        <f>IF(Table3[[#This Row],[Column11]]="yes","tags included","Auto:")</f>
        <v>tags included</v>
      </c>
      <c r="Y23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3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Row],[TagOrderMethod]]="Auto:",IF(T230&gt;0,T230,IF(COUNTBLANK(K230:R230)=8,"",(IF(Table3[[#This Row],[Column11]]&lt;&gt;"no",Table3[[#This Row],[Size]]*(SUM(Table3[[#This Row],[Date 1]:[Date 8]])),"")))),""))),(Table3[[#This Row],[Bundle]])),"")</f>
        <v/>
      </c>
      <c r="AA230" s="74" t="str">
        <f t="shared" si="4"/>
        <v/>
      </c>
      <c r="AB230" s="60"/>
      <c r="AC230" s="31"/>
      <c r="AD230" s="32"/>
      <c r="AE230" s="33"/>
      <c r="AF230" s="33" t="s">
        <v>16</v>
      </c>
      <c r="AG230" s="33" t="s">
        <v>16</v>
      </c>
      <c r="AH230" s="33" t="s">
        <v>626</v>
      </c>
      <c r="AI230" s="33" t="s">
        <v>16</v>
      </c>
      <c r="AJ230" s="33" t="s">
        <v>626</v>
      </c>
      <c r="AK230" s="105" t="b">
        <f>IF(AND(Table3[[#This Row],[Column7]]=TRUE,COUNTBLANK(Table3[[#This Row],[Date 1]:[Date 8]])=8),TRUE,FALSE)</f>
        <v>0</v>
      </c>
      <c r="AL230" s="105" t="b">
        <f>COUNTIF(Table3[[#This Row],[26]:[512]],"yes")&gt;0</f>
        <v>0</v>
      </c>
      <c r="AM230" s="25" t="e">
        <f>IF(COUNTBLANK(K230:AB230)&lt;&gt;13,IF(Table3[[#This Row],[Comments]]="Please order in multiples of 20. Minimum order of 100.",IF(COUNTBLANK(Table3[[#This Row],[Date 1]:[Order]])=12,"",1),1),IF(OR(G230="yes",H230="yes",I230="yes",F230="yes",#REF!="yes",J230="yes"),1,""))</f>
        <v>#REF!</v>
      </c>
    </row>
    <row r="231" spans="1:39" ht="36" thickBot="1">
      <c r="A231" s="20" t="s">
        <v>784</v>
      </c>
      <c r="B231" s="135" t="s">
        <v>8204</v>
      </c>
      <c r="C231" s="133" t="s">
        <v>7684</v>
      </c>
      <c r="D231" s="131" t="s">
        <v>7912</v>
      </c>
      <c r="E231" s="23" t="s">
        <v>7731</v>
      </c>
      <c r="F231" s="22" t="s">
        <v>16</v>
      </c>
      <c r="G231" s="22" t="s">
        <v>16</v>
      </c>
      <c r="H231" s="22" t="s">
        <v>626</v>
      </c>
      <c r="I231" s="22" t="s">
        <v>16</v>
      </c>
      <c r="J231" s="22" t="s">
        <v>626</v>
      </c>
      <c r="K231" s="15"/>
      <c r="L231" s="16"/>
      <c r="M231" s="16"/>
      <c r="N231" s="16"/>
      <c r="O231" s="16"/>
      <c r="P231" s="16"/>
      <c r="Q231" s="16"/>
      <c r="R231" s="109"/>
      <c r="S231" s="218" t="str">
        <f>Table3[[#This Row],[Column12]]</f>
        <v>tags included</v>
      </c>
      <c r="T231" s="19"/>
      <c r="U231" s="122" t="str">
        <f>IF(Table3[[#This Row],[TagOrderMethod]]="Ratio:","plants per 1 tag",IF(Table3[[#This Row],[TagOrderMethod]]="tags included","",IF(Table3[[#This Row],[TagOrderMethod]]="Qty:","tags",IF(Table3[[#This Row],[TagOrderMethod]]="Auto:",IF(T231&lt;&gt;"","tags","")))))</f>
        <v/>
      </c>
      <c r="V231" s="123">
        <v>50</v>
      </c>
      <c r="W231" s="123" t="str">
        <f>IF(ISNUMBER(SEARCH("tag",Table3[[#This Row],[Notes]])), "Yes", "No")</f>
        <v>Yes</v>
      </c>
      <c r="X231" s="123" t="str">
        <f>IF(Table3[[#This Row],[Column11]]="yes","tags included","Auto:")</f>
        <v>tags included</v>
      </c>
      <c r="Y23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3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Row],[TagOrderMethod]]="Auto:",IF(T231&gt;0,T231,IF(COUNTBLANK(K231:R231)=8,"",(IF(Table3[[#This Row],[Column11]]&lt;&gt;"no",Table3[[#This Row],[Size]]*(SUM(Table3[[#This Row],[Date 1]:[Date 8]])),"")))),""))),(Table3[[#This Row],[Bundle]])),"")</f>
        <v/>
      </c>
      <c r="AA231" s="74" t="str">
        <f t="shared" si="4"/>
        <v/>
      </c>
      <c r="AB231" s="60"/>
      <c r="AC231" s="31"/>
      <c r="AD231" s="32"/>
      <c r="AE231" s="33"/>
      <c r="AF231" s="33" t="s">
        <v>16</v>
      </c>
      <c r="AG231" s="33" t="s">
        <v>16</v>
      </c>
      <c r="AH231" s="33" t="s">
        <v>626</v>
      </c>
      <c r="AI231" s="33" t="s">
        <v>16</v>
      </c>
      <c r="AJ231" s="33" t="s">
        <v>626</v>
      </c>
      <c r="AK231" s="105" t="b">
        <f>IF(AND(Table3[[#This Row],[Column7]]=TRUE,COUNTBLANK(Table3[[#This Row],[Date 1]:[Date 8]])=8),TRUE,FALSE)</f>
        <v>0</v>
      </c>
      <c r="AL231" s="105" t="b">
        <f>COUNTIF(Table3[[#This Row],[26]:[512]],"yes")&gt;0</f>
        <v>0</v>
      </c>
      <c r="AM231" s="25" t="e">
        <f>IF(COUNTBLANK(K231:AB231)&lt;&gt;13,IF(Table3[[#This Row],[Comments]]="Please order in multiples of 20. Minimum order of 100.",IF(COUNTBLANK(Table3[[#This Row],[Date 1]:[Order]])=12,"",1),1),IF(OR(G231="yes",H231="yes",I231="yes",F231="yes",#REF!="yes",J231="yes"),1,""))</f>
        <v>#REF!</v>
      </c>
    </row>
    <row r="232" spans="1:39" ht="36" thickBot="1">
      <c r="A232" s="20" t="s">
        <v>784</v>
      </c>
      <c r="B232" s="135" t="s">
        <v>8204</v>
      </c>
      <c r="C232" s="133" t="s">
        <v>7684</v>
      </c>
      <c r="D232" s="131" t="s">
        <v>8086</v>
      </c>
      <c r="E232" s="23" t="s">
        <v>7731</v>
      </c>
      <c r="F232" s="22" t="s">
        <v>16</v>
      </c>
      <c r="G232" s="22" t="s">
        <v>16</v>
      </c>
      <c r="H232" s="22" t="s">
        <v>626</v>
      </c>
      <c r="I232" s="22" t="s">
        <v>16</v>
      </c>
      <c r="J232" s="22" t="s">
        <v>626</v>
      </c>
      <c r="K232" s="15"/>
      <c r="L232" s="16"/>
      <c r="M232" s="16"/>
      <c r="N232" s="16"/>
      <c r="O232" s="16"/>
      <c r="P232" s="16"/>
      <c r="Q232" s="16"/>
      <c r="R232" s="109"/>
      <c r="S232" s="218" t="str">
        <f>Table3[[#This Row],[Column12]]</f>
        <v>tags included</v>
      </c>
      <c r="T232" s="19"/>
      <c r="U232" s="122" t="str">
        <f>IF(Table3[[#This Row],[TagOrderMethod]]="Ratio:","plants per 1 tag",IF(Table3[[#This Row],[TagOrderMethod]]="tags included","",IF(Table3[[#This Row],[TagOrderMethod]]="Qty:","tags",IF(Table3[[#This Row],[TagOrderMethod]]="Auto:",IF(T232&lt;&gt;"","tags","")))))</f>
        <v/>
      </c>
      <c r="V232" s="123">
        <v>50</v>
      </c>
      <c r="W232" s="123" t="str">
        <f>IF(ISNUMBER(SEARCH("tag",Table3[[#This Row],[Notes]])), "Yes", "No")</f>
        <v>Yes</v>
      </c>
      <c r="X232" s="123" t="str">
        <f>IF(Table3[[#This Row],[Column11]]="yes","tags included","Auto:")</f>
        <v>tags included</v>
      </c>
      <c r="Y23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3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Row],[TagOrderMethod]]="Auto:",IF(T232&gt;0,T232,IF(COUNTBLANK(K232:R232)=8,"",(IF(Table3[[#This Row],[Column11]]&lt;&gt;"no",Table3[[#This Row],[Size]]*(SUM(Table3[[#This Row],[Date 1]:[Date 8]])),"")))),""))),(Table3[[#This Row],[Bundle]])),"")</f>
        <v/>
      </c>
      <c r="AA232" s="74" t="str">
        <f t="shared" si="4"/>
        <v/>
      </c>
      <c r="AB232" s="60"/>
      <c r="AC232" s="31"/>
      <c r="AD232" s="32"/>
      <c r="AE232" s="33"/>
      <c r="AF232" s="33" t="s">
        <v>16</v>
      </c>
      <c r="AG232" s="33" t="s">
        <v>16</v>
      </c>
      <c r="AH232" s="33" t="s">
        <v>626</v>
      </c>
      <c r="AI232" s="33" t="s">
        <v>16</v>
      </c>
      <c r="AJ232" s="33" t="s">
        <v>626</v>
      </c>
      <c r="AK232" s="105" t="b">
        <f>IF(AND(Table3[[#This Row],[Column7]]=TRUE,COUNTBLANK(Table3[[#This Row],[Date 1]:[Date 8]])=8),TRUE,FALSE)</f>
        <v>0</v>
      </c>
      <c r="AL232" s="105" t="b">
        <f>COUNTIF(Table3[[#This Row],[26]:[512]],"yes")&gt;0</f>
        <v>0</v>
      </c>
      <c r="AM232" s="25" t="e">
        <f>IF(COUNTBLANK(K232:AB232)&lt;&gt;13,IF(Table3[[#This Row],[Comments]]="Please order in multiples of 20. Minimum order of 100.",IF(COUNTBLANK(Table3[[#This Row],[Date 1]:[Order]])=12,"",1),1),IF(OR(G232="yes",H232="yes",I232="yes",F232="yes",#REF!="yes",J232="yes"),1,""))</f>
        <v>#REF!</v>
      </c>
    </row>
    <row r="233" spans="1:39" ht="36" thickBot="1">
      <c r="A233" s="20" t="s">
        <v>784</v>
      </c>
      <c r="B233" s="135" t="s">
        <v>8204</v>
      </c>
      <c r="C233" s="133" t="s">
        <v>7684</v>
      </c>
      <c r="D233" s="131" t="s">
        <v>7833</v>
      </c>
      <c r="E233" s="23" t="s">
        <v>7731</v>
      </c>
      <c r="F233" s="22" t="s">
        <v>16</v>
      </c>
      <c r="G233" s="22" t="s">
        <v>16</v>
      </c>
      <c r="H233" s="22" t="s">
        <v>626</v>
      </c>
      <c r="I233" s="22" t="s">
        <v>16</v>
      </c>
      <c r="J233" s="22" t="s">
        <v>626</v>
      </c>
      <c r="K233" s="15"/>
      <c r="L233" s="16"/>
      <c r="M233" s="16"/>
      <c r="N233" s="16"/>
      <c r="O233" s="16"/>
      <c r="P233" s="16"/>
      <c r="Q233" s="16"/>
      <c r="R233" s="109"/>
      <c r="S233" s="218" t="str">
        <f>Table3[[#This Row],[Column12]]</f>
        <v>tags included</v>
      </c>
      <c r="T233" s="19"/>
      <c r="U233" s="122" t="str">
        <f>IF(Table3[[#This Row],[TagOrderMethod]]="Ratio:","plants per 1 tag",IF(Table3[[#This Row],[TagOrderMethod]]="tags included","",IF(Table3[[#This Row],[TagOrderMethod]]="Qty:","tags",IF(Table3[[#This Row],[TagOrderMethod]]="Auto:",IF(T233&lt;&gt;"","tags","")))))</f>
        <v/>
      </c>
      <c r="V233" s="123">
        <v>50</v>
      </c>
      <c r="W233" s="123" t="str">
        <f>IF(ISNUMBER(SEARCH("tag",Table3[[#This Row],[Notes]])), "Yes", "No")</f>
        <v>Yes</v>
      </c>
      <c r="X233" s="123" t="str">
        <f>IF(Table3[[#This Row],[Column11]]="yes","tags included","Auto:")</f>
        <v>tags included</v>
      </c>
      <c r="Y23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3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Row],[TagOrderMethod]]="Auto:",IF(T233&gt;0,T233,IF(COUNTBLANK(K233:R233)=8,"",(IF(Table3[[#This Row],[Column11]]&lt;&gt;"no",Table3[[#This Row],[Size]]*(SUM(Table3[[#This Row],[Date 1]:[Date 8]])),"")))),""))),(Table3[[#This Row],[Bundle]])),"")</f>
        <v/>
      </c>
      <c r="AA233" s="74" t="str">
        <f t="shared" si="4"/>
        <v/>
      </c>
      <c r="AB233" s="60"/>
      <c r="AC233" s="31"/>
      <c r="AD233" s="32"/>
      <c r="AE233" s="33"/>
      <c r="AF233" s="33" t="s">
        <v>16</v>
      </c>
      <c r="AG233" s="33" t="s">
        <v>16</v>
      </c>
      <c r="AH233" s="33" t="s">
        <v>626</v>
      </c>
      <c r="AI233" s="33" t="s">
        <v>16</v>
      </c>
      <c r="AJ233" s="33" t="s">
        <v>626</v>
      </c>
      <c r="AK233" s="105" t="b">
        <f>IF(AND(Table3[[#This Row],[Column7]]=TRUE,COUNTBLANK(Table3[[#This Row],[Date 1]:[Date 8]])=8),TRUE,FALSE)</f>
        <v>0</v>
      </c>
      <c r="AL233" s="105" t="b">
        <f>COUNTIF(Table3[[#This Row],[26]:[512]],"yes")&gt;0</f>
        <v>0</v>
      </c>
      <c r="AM233" s="25" t="e">
        <f>IF(COUNTBLANK(K233:AB233)&lt;&gt;13,IF(Table3[[#This Row],[Comments]]="Please order in multiples of 20. Minimum order of 100.",IF(COUNTBLANK(Table3[[#This Row],[Date 1]:[Order]])=12,"",1),1),IF(OR(G233="yes",H233="yes",I233="yes",F233="yes",#REF!="yes",J233="yes"),1,""))</f>
        <v>#REF!</v>
      </c>
    </row>
    <row r="234" spans="1:39" ht="36" thickBot="1">
      <c r="A234" s="20" t="s">
        <v>784</v>
      </c>
      <c r="B234" s="135" t="s">
        <v>8204</v>
      </c>
      <c r="C234" s="133" t="s">
        <v>7684</v>
      </c>
      <c r="D234" s="131" t="s">
        <v>7788</v>
      </c>
      <c r="E234" s="23" t="s">
        <v>7731</v>
      </c>
      <c r="F234" s="22" t="s">
        <v>16</v>
      </c>
      <c r="G234" s="22" t="s">
        <v>16</v>
      </c>
      <c r="H234" s="22" t="s">
        <v>626</v>
      </c>
      <c r="I234" s="22" t="s">
        <v>16</v>
      </c>
      <c r="J234" s="22" t="s">
        <v>626</v>
      </c>
      <c r="K234" s="15"/>
      <c r="L234" s="16"/>
      <c r="M234" s="16"/>
      <c r="N234" s="16"/>
      <c r="O234" s="16"/>
      <c r="P234" s="16"/>
      <c r="Q234" s="16"/>
      <c r="R234" s="109"/>
      <c r="S234" s="218" t="str">
        <f>Table3[[#This Row],[Column12]]</f>
        <v>tags included</v>
      </c>
      <c r="T234" s="19"/>
      <c r="U234" s="122" t="str">
        <f>IF(Table3[[#This Row],[TagOrderMethod]]="Ratio:","plants per 1 tag",IF(Table3[[#This Row],[TagOrderMethod]]="tags included","",IF(Table3[[#This Row],[TagOrderMethod]]="Qty:","tags",IF(Table3[[#This Row],[TagOrderMethod]]="Auto:",IF(T234&lt;&gt;"","tags","")))))</f>
        <v/>
      </c>
      <c r="V234" s="123">
        <v>50</v>
      </c>
      <c r="W234" s="123" t="str">
        <f>IF(ISNUMBER(SEARCH("tag",Table3[[#This Row],[Notes]])), "Yes", "No")</f>
        <v>Yes</v>
      </c>
      <c r="X234" s="123" t="str">
        <f>IF(Table3[[#This Row],[Column11]]="yes","tags included","Auto:")</f>
        <v>tags included</v>
      </c>
      <c r="Y23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3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Row],[TagOrderMethod]]="Auto:",IF(T234&gt;0,T234,IF(COUNTBLANK(K234:R234)=8,"",(IF(Table3[[#This Row],[Column11]]&lt;&gt;"no",Table3[[#This Row],[Size]]*(SUM(Table3[[#This Row],[Date 1]:[Date 8]])),"")))),""))),(Table3[[#This Row],[Bundle]])),"")</f>
        <v/>
      </c>
      <c r="AA234" s="74" t="str">
        <f t="shared" si="4"/>
        <v/>
      </c>
      <c r="AB234" s="60"/>
      <c r="AC234" s="31"/>
      <c r="AD234" s="32"/>
      <c r="AE234" s="33"/>
      <c r="AF234" s="33" t="s">
        <v>16</v>
      </c>
      <c r="AG234" s="33" t="s">
        <v>16</v>
      </c>
      <c r="AH234" s="33" t="s">
        <v>626</v>
      </c>
      <c r="AI234" s="33" t="s">
        <v>16</v>
      </c>
      <c r="AJ234" s="33" t="s">
        <v>626</v>
      </c>
      <c r="AK234" s="105" t="b">
        <f>IF(AND(Table3[[#This Row],[Column7]]=TRUE,COUNTBLANK(Table3[[#This Row],[Date 1]:[Date 8]])=8),TRUE,FALSE)</f>
        <v>0</v>
      </c>
      <c r="AL234" s="105" t="b">
        <f>COUNTIF(Table3[[#This Row],[26]:[512]],"yes")&gt;0</f>
        <v>0</v>
      </c>
      <c r="AM234" s="25" t="e">
        <f>IF(COUNTBLANK(K234:AB234)&lt;&gt;13,IF(Table3[[#This Row],[Comments]]="Please order in multiples of 20. Minimum order of 100.",IF(COUNTBLANK(Table3[[#This Row],[Date 1]:[Order]])=12,"",1),1),IF(OR(G234="yes",H234="yes",I234="yes",F234="yes",#REF!="yes",J234="yes"),1,""))</f>
        <v>#REF!</v>
      </c>
    </row>
    <row r="235" spans="1:39" ht="36" thickBot="1">
      <c r="A235" s="20" t="s">
        <v>784</v>
      </c>
      <c r="B235" s="135" t="s">
        <v>8204</v>
      </c>
      <c r="C235" s="133" t="s">
        <v>7684</v>
      </c>
      <c r="D235" s="131" t="s">
        <v>7789</v>
      </c>
      <c r="E235" s="23" t="s">
        <v>7731</v>
      </c>
      <c r="F235" s="22" t="s">
        <v>16</v>
      </c>
      <c r="G235" s="22" t="s">
        <v>16</v>
      </c>
      <c r="H235" s="22" t="s">
        <v>626</v>
      </c>
      <c r="I235" s="22" t="s">
        <v>16</v>
      </c>
      <c r="J235" s="22" t="s">
        <v>626</v>
      </c>
      <c r="K235" s="15"/>
      <c r="L235" s="16"/>
      <c r="M235" s="16"/>
      <c r="N235" s="16"/>
      <c r="O235" s="16"/>
      <c r="P235" s="16"/>
      <c r="Q235" s="16"/>
      <c r="R235" s="109"/>
      <c r="S235" s="218" t="str">
        <f>Table3[[#This Row],[Column12]]</f>
        <v>tags included</v>
      </c>
      <c r="T235" s="19"/>
      <c r="U235" s="122" t="str">
        <f>IF(Table3[[#This Row],[TagOrderMethod]]="Ratio:","plants per 1 tag",IF(Table3[[#This Row],[TagOrderMethod]]="tags included","",IF(Table3[[#This Row],[TagOrderMethod]]="Qty:","tags",IF(Table3[[#This Row],[TagOrderMethod]]="Auto:",IF(T235&lt;&gt;"","tags","")))))</f>
        <v/>
      </c>
      <c r="V235" s="123">
        <v>50</v>
      </c>
      <c r="W235" s="123" t="str">
        <f>IF(ISNUMBER(SEARCH("tag",Table3[[#This Row],[Notes]])), "Yes", "No")</f>
        <v>Yes</v>
      </c>
      <c r="X235" s="123" t="str">
        <f>IF(Table3[[#This Row],[Column11]]="yes","tags included","Auto:")</f>
        <v>tags included</v>
      </c>
      <c r="Y23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3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Row],[TagOrderMethod]]="Auto:",IF(T235&gt;0,T235,IF(COUNTBLANK(K235:R235)=8,"",(IF(Table3[[#This Row],[Column11]]&lt;&gt;"no",Table3[[#This Row],[Size]]*(SUM(Table3[[#This Row],[Date 1]:[Date 8]])),"")))),""))),(Table3[[#This Row],[Bundle]])),"")</f>
        <v/>
      </c>
      <c r="AA235" s="74" t="str">
        <f t="shared" si="4"/>
        <v/>
      </c>
      <c r="AB235" s="60"/>
      <c r="AC235" s="31"/>
      <c r="AD235" s="32"/>
      <c r="AE235" s="33"/>
      <c r="AF235" s="33" t="s">
        <v>16</v>
      </c>
      <c r="AG235" s="33" t="s">
        <v>16</v>
      </c>
      <c r="AH235" s="33" t="s">
        <v>626</v>
      </c>
      <c r="AI235" s="33" t="s">
        <v>16</v>
      </c>
      <c r="AJ235" s="33" t="s">
        <v>626</v>
      </c>
      <c r="AK235" s="105" t="b">
        <f>IF(AND(Table3[[#This Row],[Column7]]=TRUE,COUNTBLANK(Table3[[#This Row],[Date 1]:[Date 8]])=8),TRUE,FALSE)</f>
        <v>0</v>
      </c>
      <c r="AL235" s="105" t="b">
        <f>COUNTIF(Table3[[#This Row],[26]:[512]],"yes")&gt;0</f>
        <v>0</v>
      </c>
      <c r="AM235" s="25" t="e">
        <f>IF(COUNTBLANK(K235:AB235)&lt;&gt;13,IF(Table3[[#This Row],[Comments]]="Please order in multiples of 20. Minimum order of 100.",IF(COUNTBLANK(Table3[[#This Row],[Date 1]:[Order]])=12,"",1),1),IF(OR(G235="yes",H235="yes",I235="yes",F235="yes",#REF!="yes",J235="yes"),1,""))</f>
        <v>#REF!</v>
      </c>
    </row>
    <row r="236" spans="1:39" ht="36" thickBot="1">
      <c r="A236" s="20" t="s">
        <v>784</v>
      </c>
      <c r="B236" s="135" t="s">
        <v>8204</v>
      </c>
      <c r="C236" s="133" t="s">
        <v>7684</v>
      </c>
      <c r="D236" s="131" t="s">
        <v>7790</v>
      </c>
      <c r="E236" s="23" t="s">
        <v>7731</v>
      </c>
      <c r="F236" s="22" t="s">
        <v>16</v>
      </c>
      <c r="G236" s="22" t="s">
        <v>16</v>
      </c>
      <c r="H236" s="22" t="s">
        <v>626</v>
      </c>
      <c r="I236" s="22" t="s">
        <v>16</v>
      </c>
      <c r="J236" s="22" t="s">
        <v>626</v>
      </c>
      <c r="K236" s="15"/>
      <c r="L236" s="16"/>
      <c r="M236" s="16"/>
      <c r="N236" s="16"/>
      <c r="O236" s="16"/>
      <c r="P236" s="16"/>
      <c r="Q236" s="16"/>
      <c r="R236" s="109"/>
      <c r="S236" s="218" t="str">
        <f>Table3[[#This Row],[Column12]]</f>
        <v>tags included</v>
      </c>
      <c r="T236" s="19"/>
      <c r="U236" s="122" t="str">
        <f>IF(Table3[[#This Row],[TagOrderMethod]]="Ratio:","plants per 1 tag",IF(Table3[[#This Row],[TagOrderMethod]]="tags included","",IF(Table3[[#This Row],[TagOrderMethod]]="Qty:","tags",IF(Table3[[#This Row],[TagOrderMethod]]="Auto:",IF(T236&lt;&gt;"","tags","")))))</f>
        <v/>
      </c>
      <c r="V236" s="123">
        <v>50</v>
      </c>
      <c r="W236" s="123" t="str">
        <f>IF(ISNUMBER(SEARCH("tag",Table3[[#This Row],[Notes]])), "Yes", "No")</f>
        <v>Yes</v>
      </c>
      <c r="X236" s="123" t="str">
        <f>IF(Table3[[#This Row],[Column11]]="yes","tags included","Auto:")</f>
        <v>tags included</v>
      </c>
      <c r="Y23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3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Row],[TagOrderMethod]]="Auto:",IF(T236&gt;0,T236,IF(COUNTBLANK(K236:R236)=8,"",(IF(Table3[[#This Row],[Column11]]&lt;&gt;"no",Table3[[#This Row],[Size]]*(SUM(Table3[[#This Row],[Date 1]:[Date 8]])),"")))),""))),(Table3[[#This Row],[Bundle]])),"")</f>
        <v/>
      </c>
      <c r="AA236" s="74" t="str">
        <f t="shared" si="4"/>
        <v/>
      </c>
      <c r="AB236" s="60"/>
      <c r="AC236" s="31"/>
      <c r="AD236" s="32"/>
      <c r="AE236" s="33"/>
      <c r="AF236" s="33" t="s">
        <v>16</v>
      </c>
      <c r="AG236" s="33" t="s">
        <v>16</v>
      </c>
      <c r="AH236" s="33" t="s">
        <v>626</v>
      </c>
      <c r="AI236" s="33" t="s">
        <v>16</v>
      </c>
      <c r="AJ236" s="33" t="s">
        <v>626</v>
      </c>
      <c r="AK236" s="105" t="b">
        <f>IF(AND(Table3[[#This Row],[Column7]]=TRUE,COUNTBLANK(Table3[[#This Row],[Date 1]:[Date 8]])=8),TRUE,FALSE)</f>
        <v>0</v>
      </c>
      <c r="AL236" s="105" t="b">
        <f>COUNTIF(Table3[[#This Row],[26]:[512]],"yes")&gt;0</f>
        <v>0</v>
      </c>
      <c r="AM236" s="25" t="e">
        <f>IF(COUNTBLANK(K236:AB236)&lt;&gt;13,IF(Table3[[#This Row],[Comments]]="Please order in multiples of 20. Minimum order of 100.",IF(COUNTBLANK(Table3[[#This Row],[Date 1]:[Order]])=12,"",1),1),IF(OR(G236="yes",H236="yes",I236="yes",F236="yes",#REF!="yes",J236="yes"),1,""))</f>
        <v>#REF!</v>
      </c>
    </row>
    <row r="237" spans="1:39" ht="36" thickBot="1">
      <c r="A237" s="20" t="s">
        <v>784</v>
      </c>
      <c r="B237" s="135" t="s">
        <v>8204</v>
      </c>
      <c r="C237" s="133" t="s">
        <v>7684</v>
      </c>
      <c r="D237" s="131" t="s">
        <v>7791</v>
      </c>
      <c r="E237" s="23" t="s">
        <v>7731</v>
      </c>
      <c r="F237" s="22" t="s">
        <v>16</v>
      </c>
      <c r="G237" s="22" t="s">
        <v>16</v>
      </c>
      <c r="H237" s="22" t="s">
        <v>626</v>
      </c>
      <c r="I237" s="22" t="s">
        <v>16</v>
      </c>
      <c r="J237" s="22" t="s">
        <v>626</v>
      </c>
      <c r="K237" s="15"/>
      <c r="L237" s="16"/>
      <c r="M237" s="16"/>
      <c r="N237" s="16"/>
      <c r="O237" s="16"/>
      <c r="P237" s="16"/>
      <c r="Q237" s="16"/>
      <c r="R237" s="109"/>
      <c r="S237" s="218" t="str">
        <f>Table3[[#This Row],[Column12]]</f>
        <v>tags included</v>
      </c>
      <c r="T237" s="19"/>
      <c r="U237" s="122" t="str">
        <f>IF(Table3[[#This Row],[TagOrderMethod]]="Ratio:","plants per 1 tag",IF(Table3[[#This Row],[TagOrderMethod]]="tags included","",IF(Table3[[#This Row],[TagOrderMethod]]="Qty:","tags",IF(Table3[[#This Row],[TagOrderMethod]]="Auto:",IF(T237&lt;&gt;"","tags","")))))</f>
        <v/>
      </c>
      <c r="V237" s="123">
        <v>50</v>
      </c>
      <c r="W237" s="123" t="str">
        <f>IF(ISNUMBER(SEARCH("tag",Table3[[#This Row],[Notes]])), "Yes", "No")</f>
        <v>Yes</v>
      </c>
      <c r="X237" s="123" t="str">
        <f>IF(Table3[[#This Row],[Column11]]="yes","tags included","Auto:")</f>
        <v>tags included</v>
      </c>
      <c r="Y23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3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Row],[TagOrderMethod]]="Auto:",IF(T237&gt;0,T237,IF(COUNTBLANK(K237:R237)=8,"",(IF(Table3[[#This Row],[Column11]]&lt;&gt;"no",Table3[[#This Row],[Size]]*(SUM(Table3[[#This Row],[Date 1]:[Date 8]])),"")))),""))),(Table3[[#This Row],[Bundle]])),"")</f>
        <v/>
      </c>
      <c r="AA237" s="74" t="str">
        <f t="shared" si="4"/>
        <v/>
      </c>
      <c r="AB237" s="60"/>
      <c r="AC237" s="31"/>
      <c r="AD237" s="32"/>
      <c r="AE237" s="33"/>
      <c r="AF237" s="33" t="s">
        <v>16</v>
      </c>
      <c r="AG237" s="33" t="s">
        <v>16</v>
      </c>
      <c r="AH237" s="33" t="s">
        <v>626</v>
      </c>
      <c r="AI237" s="33" t="s">
        <v>16</v>
      </c>
      <c r="AJ237" s="33" t="s">
        <v>626</v>
      </c>
      <c r="AK237" s="105" t="b">
        <f>IF(AND(Table3[[#This Row],[Column7]]=TRUE,COUNTBLANK(Table3[[#This Row],[Date 1]:[Date 8]])=8),TRUE,FALSE)</f>
        <v>0</v>
      </c>
      <c r="AL237" s="105" t="b">
        <f>COUNTIF(Table3[[#This Row],[26]:[512]],"yes")&gt;0</f>
        <v>0</v>
      </c>
      <c r="AM237" s="25" t="e">
        <f>IF(COUNTBLANK(K237:AB237)&lt;&gt;13,IF(Table3[[#This Row],[Comments]]="Please order in multiples of 20. Minimum order of 100.",IF(COUNTBLANK(Table3[[#This Row],[Date 1]:[Order]])=12,"",1),1),IF(OR(G237="yes",H237="yes",I237="yes",F237="yes",#REF!="yes",J237="yes"),1,""))</f>
        <v>#REF!</v>
      </c>
    </row>
    <row r="238" spans="1:39" ht="36" thickBot="1">
      <c r="A238" s="20" t="s">
        <v>784</v>
      </c>
      <c r="B238" s="135" t="s">
        <v>8204</v>
      </c>
      <c r="C238" s="133" t="s">
        <v>7684</v>
      </c>
      <c r="D238" s="131" t="s">
        <v>7792</v>
      </c>
      <c r="E238" s="23" t="s">
        <v>7731</v>
      </c>
      <c r="F238" s="22" t="s">
        <v>16</v>
      </c>
      <c r="G238" s="22" t="s">
        <v>16</v>
      </c>
      <c r="H238" s="22" t="s">
        <v>626</v>
      </c>
      <c r="I238" s="22" t="s">
        <v>16</v>
      </c>
      <c r="J238" s="22" t="s">
        <v>626</v>
      </c>
      <c r="K238" s="15"/>
      <c r="L238" s="16"/>
      <c r="M238" s="16"/>
      <c r="N238" s="16"/>
      <c r="O238" s="16"/>
      <c r="P238" s="16"/>
      <c r="Q238" s="16"/>
      <c r="R238" s="109"/>
      <c r="S238" s="218" t="str">
        <f>Table3[[#This Row],[Column12]]</f>
        <v>tags included</v>
      </c>
      <c r="T238" s="19"/>
      <c r="U238" s="122" t="str">
        <f>IF(Table3[[#This Row],[TagOrderMethod]]="Ratio:","plants per 1 tag",IF(Table3[[#This Row],[TagOrderMethod]]="tags included","",IF(Table3[[#This Row],[TagOrderMethod]]="Qty:","tags",IF(Table3[[#This Row],[TagOrderMethod]]="Auto:",IF(T238&lt;&gt;"","tags","")))))</f>
        <v/>
      </c>
      <c r="V238" s="123">
        <v>50</v>
      </c>
      <c r="W238" s="123" t="str">
        <f>IF(ISNUMBER(SEARCH("tag",Table3[[#This Row],[Notes]])), "Yes", "No")</f>
        <v>Yes</v>
      </c>
      <c r="X238" s="123" t="str">
        <f>IF(Table3[[#This Row],[Column11]]="yes","tags included","Auto:")</f>
        <v>tags included</v>
      </c>
      <c r="Y23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3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Row],[TagOrderMethod]]="Auto:",IF(T238&gt;0,T238,IF(COUNTBLANK(K238:R238)=8,"",(IF(Table3[[#This Row],[Column11]]&lt;&gt;"no",Table3[[#This Row],[Size]]*(SUM(Table3[[#This Row],[Date 1]:[Date 8]])),"")))),""))),(Table3[[#This Row],[Bundle]])),"")</f>
        <v/>
      </c>
      <c r="AA238" s="74" t="str">
        <f t="shared" si="4"/>
        <v/>
      </c>
      <c r="AB238" s="60"/>
      <c r="AC238" s="31"/>
      <c r="AD238" s="32"/>
      <c r="AE238" s="33"/>
      <c r="AF238" s="33" t="s">
        <v>16</v>
      </c>
      <c r="AG238" s="33" t="s">
        <v>16</v>
      </c>
      <c r="AH238" s="33" t="s">
        <v>626</v>
      </c>
      <c r="AI238" s="33" t="s">
        <v>16</v>
      </c>
      <c r="AJ238" s="33" t="s">
        <v>626</v>
      </c>
      <c r="AK238" s="105" t="b">
        <f>IF(AND(Table3[[#This Row],[Column7]]=TRUE,COUNTBLANK(Table3[[#This Row],[Date 1]:[Date 8]])=8),TRUE,FALSE)</f>
        <v>0</v>
      </c>
      <c r="AL238" s="105" t="b">
        <f>COUNTIF(Table3[[#This Row],[26]:[512]],"yes")&gt;0</f>
        <v>0</v>
      </c>
      <c r="AM238" s="25" t="e">
        <f>IF(COUNTBLANK(K238:AB238)&lt;&gt;13,IF(Table3[[#This Row],[Comments]]="Please order in multiples of 20. Minimum order of 100.",IF(COUNTBLANK(Table3[[#This Row],[Date 1]:[Order]])=12,"",1),1),IF(OR(G238="yes",H238="yes",I238="yes",F238="yes",#REF!="yes",J238="yes"),1,""))</f>
        <v>#REF!</v>
      </c>
    </row>
    <row r="239" spans="1:39" ht="36" thickBot="1">
      <c r="A239" s="20" t="s">
        <v>784</v>
      </c>
      <c r="B239" s="135" t="s">
        <v>8204</v>
      </c>
      <c r="C239" s="133" t="s">
        <v>7684</v>
      </c>
      <c r="D239" s="131" t="s">
        <v>7793</v>
      </c>
      <c r="E239" s="23" t="s">
        <v>7731</v>
      </c>
      <c r="F239" s="22" t="s">
        <v>16</v>
      </c>
      <c r="G239" s="22" t="s">
        <v>16</v>
      </c>
      <c r="H239" s="22" t="s">
        <v>626</v>
      </c>
      <c r="I239" s="22" t="s">
        <v>16</v>
      </c>
      <c r="J239" s="22" t="s">
        <v>626</v>
      </c>
      <c r="K239" s="15"/>
      <c r="L239" s="16"/>
      <c r="M239" s="16"/>
      <c r="N239" s="16"/>
      <c r="O239" s="16"/>
      <c r="P239" s="16"/>
      <c r="Q239" s="16"/>
      <c r="R239" s="109"/>
      <c r="S239" s="218" t="str">
        <f>Table3[[#This Row],[Column12]]</f>
        <v>tags included</v>
      </c>
      <c r="T239" s="19"/>
      <c r="U239" s="122" t="str">
        <f>IF(Table3[[#This Row],[TagOrderMethod]]="Ratio:","plants per 1 tag",IF(Table3[[#This Row],[TagOrderMethod]]="tags included","",IF(Table3[[#This Row],[TagOrderMethod]]="Qty:","tags",IF(Table3[[#This Row],[TagOrderMethod]]="Auto:",IF(T239&lt;&gt;"","tags","")))))</f>
        <v/>
      </c>
      <c r="V239" s="123">
        <v>50</v>
      </c>
      <c r="W239" s="123" t="str">
        <f>IF(ISNUMBER(SEARCH("tag",Table3[[#This Row],[Notes]])), "Yes", "No")</f>
        <v>Yes</v>
      </c>
      <c r="X239" s="123" t="str">
        <f>IF(Table3[[#This Row],[Column11]]="yes","tags included","Auto:")</f>
        <v>tags included</v>
      </c>
      <c r="Y23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3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Row],[TagOrderMethod]]="Auto:",IF(T239&gt;0,T239,IF(COUNTBLANK(K239:R239)=8,"",(IF(Table3[[#This Row],[Column11]]&lt;&gt;"no",Table3[[#This Row],[Size]]*(SUM(Table3[[#This Row],[Date 1]:[Date 8]])),"")))),""))),(Table3[[#This Row],[Bundle]])),"")</f>
        <v/>
      </c>
      <c r="AA239" s="74" t="str">
        <f t="shared" si="4"/>
        <v/>
      </c>
      <c r="AB239" s="60"/>
      <c r="AC239" s="31"/>
      <c r="AD239" s="32"/>
      <c r="AE239" s="33"/>
      <c r="AF239" s="33" t="s">
        <v>16</v>
      </c>
      <c r="AG239" s="33" t="s">
        <v>16</v>
      </c>
      <c r="AH239" s="33" t="s">
        <v>626</v>
      </c>
      <c r="AI239" s="33" t="s">
        <v>16</v>
      </c>
      <c r="AJ239" s="33" t="s">
        <v>626</v>
      </c>
      <c r="AK239" s="105" t="b">
        <f>IF(AND(Table3[[#This Row],[Column7]]=TRUE,COUNTBLANK(Table3[[#This Row],[Date 1]:[Date 8]])=8),TRUE,FALSE)</f>
        <v>0</v>
      </c>
      <c r="AL239" s="105" t="b">
        <f>COUNTIF(Table3[[#This Row],[26]:[512]],"yes")&gt;0</f>
        <v>0</v>
      </c>
      <c r="AM239" s="25" t="e">
        <f>IF(COUNTBLANK(K239:AB239)&lt;&gt;13,IF(Table3[[#This Row],[Comments]]="Please order in multiples of 20. Minimum order of 100.",IF(COUNTBLANK(Table3[[#This Row],[Date 1]:[Order]])=12,"",1),1),IF(OR(G239="yes",H239="yes",I239="yes",F239="yes",#REF!="yes",J239="yes"),1,""))</f>
        <v>#REF!</v>
      </c>
    </row>
    <row r="240" spans="1:39" ht="36" thickBot="1">
      <c r="A240" s="20" t="s">
        <v>784</v>
      </c>
      <c r="B240" s="135" t="s">
        <v>8204</v>
      </c>
      <c r="C240" s="133" t="s">
        <v>7684</v>
      </c>
      <c r="D240" s="131" t="s">
        <v>7794</v>
      </c>
      <c r="E240" s="23" t="s">
        <v>7731</v>
      </c>
      <c r="F240" s="22" t="s">
        <v>16</v>
      </c>
      <c r="G240" s="22" t="s">
        <v>16</v>
      </c>
      <c r="H240" s="22" t="s">
        <v>626</v>
      </c>
      <c r="I240" s="22" t="s">
        <v>16</v>
      </c>
      <c r="J240" s="22" t="s">
        <v>626</v>
      </c>
      <c r="K240" s="15"/>
      <c r="L240" s="16"/>
      <c r="M240" s="16"/>
      <c r="N240" s="16"/>
      <c r="O240" s="16"/>
      <c r="P240" s="16"/>
      <c r="Q240" s="16"/>
      <c r="R240" s="109"/>
      <c r="S240" s="218" t="str">
        <f>Table3[[#This Row],[Column12]]</f>
        <v>tags included</v>
      </c>
      <c r="T240" s="19"/>
      <c r="U240" s="122" t="str">
        <f>IF(Table3[[#This Row],[TagOrderMethod]]="Ratio:","plants per 1 tag",IF(Table3[[#This Row],[TagOrderMethod]]="tags included","",IF(Table3[[#This Row],[TagOrderMethod]]="Qty:","tags",IF(Table3[[#This Row],[TagOrderMethod]]="Auto:",IF(T240&lt;&gt;"","tags","")))))</f>
        <v/>
      </c>
      <c r="V240" s="123">
        <v>50</v>
      </c>
      <c r="W240" s="123" t="str">
        <f>IF(ISNUMBER(SEARCH("tag",Table3[[#This Row],[Notes]])), "Yes", "No")</f>
        <v>Yes</v>
      </c>
      <c r="X240" s="123" t="str">
        <f>IF(Table3[[#This Row],[Column11]]="yes","tags included","Auto:")</f>
        <v>tags included</v>
      </c>
      <c r="Y24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4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Row],[TagOrderMethod]]="Auto:",IF(T240&gt;0,T240,IF(COUNTBLANK(K240:R240)=8,"",(IF(Table3[[#This Row],[Column11]]&lt;&gt;"no",Table3[[#This Row],[Size]]*(SUM(Table3[[#This Row],[Date 1]:[Date 8]])),"")))),""))),(Table3[[#This Row],[Bundle]])),"")</f>
        <v/>
      </c>
      <c r="AA240" s="74" t="str">
        <f t="shared" si="4"/>
        <v/>
      </c>
      <c r="AB240" s="60"/>
      <c r="AC240" s="31"/>
      <c r="AD240" s="32"/>
      <c r="AE240" s="33"/>
      <c r="AF240" s="33" t="s">
        <v>16</v>
      </c>
      <c r="AG240" s="33" t="s">
        <v>16</v>
      </c>
      <c r="AH240" s="33" t="s">
        <v>626</v>
      </c>
      <c r="AI240" s="33" t="s">
        <v>16</v>
      </c>
      <c r="AJ240" s="33" t="s">
        <v>626</v>
      </c>
      <c r="AK240" s="105" t="b">
        <f>IF(AND(Table3[[#This Row],[Column7]]=TRUE,COUNTBLANK(Table3[[#This Row],[Date 1]:[Date 8]])=8),TRUE,FALSE)</f>
        <v>0</v>
      </c>
      <c r="AL240" s="105" t="b">
        <f>COUNTIF(Table3[[#This Row],[26]:[512]],"yes")&gt;0</f>
        <v>0</v>
      </c>
      <c r="AM240" s="25" t="e">
        <f>IF(COUNTBLANK(K240:AB240)&lt;&gt;13,IF(Table3[[#This Row],[Comments]]="Please order in multiples of 20. Minimum order of 100.",IF(COUNTBLANK(Table3[[#This Row],[Date 1]:[Order]])=12,"",1),1),IF(OR(G240="yes",H240="yes",I240="yes",F240="yes",#REF!="yes",J240="yes"),1,""))</f>
        <v>#REF!</v>
      </c>
    </row>
    <row r="241" spans="1:39" ht="36" thickBot="1">
      <c r="B241" s="135" t="s">
        <v>8204</v>
      </c>
      <c r="C241" s="133" t="s">
        <v>7684</v>
      </c>
      <c r="D241" s="131" t="s">
        <v>7948</v>
      </c>
      <c r="E241" s="23" t="s">
        <v>7731</v>
      </c>
      <c r="F241" s="22" t="s">
        <v>16</v>
      </c>
      <c r="G241" s="22" t="s">
        <v>16</v>
      </c>
      <c r="H241" s="22" t="s">
        <v>626</v>
      </c>
      <c r="I241" s="22" t="s">
        <v>16</v>
      </c>
      <c r="J241" s="22" t="s">
        <v>626</v>
      </c>
      <c r="K241" s="15"/>
      <c r="L241" s="16"/>
      <c r="M241" s="16"/>
      <c r="N241" s="16"/>
      <c r="O241" s="16"/>
      <c r="P241" s="16"/>
      <c r="Q241" s="16"/>
      <c r="R241" s="109"/>
      <c r="S241" s="218" t="str">
        <f>Table3[[#This Row],[Column12]]</f>
        <v>tags included</v>
      </c>
      <c r="T241" s="19"/>
      <c r="U241" s="122" t="str">
        <f>IF(Table3[[#This Row],[TagOrderMethod]]="Ratio:","plants per 1 tag",IF(Table3[[#This Row],[TagOrderMethod]]="tags included","",IF(Table3[[#This Row],[TagOrderMethod]]="Qty:","tags",IF(Table3[[#This Row],[TagOrderMethod]]="Auto:",IF(T241&lt;&gt;"","tags","")))))</f>
        <v/>
      </c>
      <c r="V241" s="123">
        <v>50</v>
      </c>
      <c r="W241" s="123" t="str">
        <f>IF(ISNUMBER(SEARCH("tag",Table3[[#This Row],[Notes]])), "Yes", "No")</f>
        <v>Yes</v>
      </c>
      <c r="X241" s="123" t="str">
        <f>IF(Table3[[#This Row],[Column11]]="yes","tags included","Auto:")</f>
        <v>tags included</v>
      </c>
      <c r="Y24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4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Row],[TagOrderMethod]]="Auto:",IF(T241&gt;0,T241,IF(COUNTBLANK(K241:R241)=8,"",(IF(Table3[[#This Row],[Column11]]&lt;&gt;"no",Table3[[#This Row],[Size]]*(SUM(Table3[[#This Row],[Date 1]:[Date 8]])),"")))),""))),(Table3[[#This Row],[Bundle]])),"")</f>
        <v/>
      </c>
      <c r="AA241" s="74" t="str">
        <f t="shared" si="4"/>
        <v/>
      </c>
      <c r="AB241" s="60"/>
      <c r="AC241" s="31"/>
      <c r="AD241" s="32"/>
      <c r="AE241" s="33"/>
      <c r="AF241" s="33" t="s">
        <v>16</v>
      </c>
      <c r="AG241" s="33" t="s">
        <v>16</v>
      </c>
      <c r="AH241" s="33" t="s">
        <v>626</v>
      </c>
      <c r="AI241" s="33" t="s">
        <v>16</v>
      </c>
      <c r="AJ241" s="33" t="s">
        <v>626</v>
      </c>
      <c r="AK241" s="105" t="b">
        <f>IF(AND(Table3[[#This Row],[Column7]]=TRUE,COUNTBLANK(Table3[[#This Row],[Date 1]:[Date 8]])=8),TRUE,FALSE)</f>
        <v>0</v>
      </c>
      <c r="AL241" s="105" t="b">
        <f>COUNTIF(Table3[[#This Row],[26]:[512]],"yes")&gt;0</f>
        <v>0</v>
      </c>
      <c r="AM241" s="25" t="e">
        <f>IF(COUNTBLANK(K241:AB241)&lt;&gt;13,IF(Table3[[#This Row],[Comments]]="Please order in multiples of 20. Minimum order of 100.",IF(COUNTBLANK(Table3[[#This Row],[Date 1]:[Order]])=12,"",1),1),IF(OR(G241="yes",H241="yes",I241="yes",F241="yes",#REF!="yes",J241="yes"),1,""))</f>
        <v>#REF!</v>
      </c>
    </row>
    <row r="242" spans="1:39" ht="36" thickBot="1">
      <c r="A242" s="20" t="s">
        <v>784</v>
      </c>
      <c r="B242" s="135" t="s">
        <v>8204</v>
      </c>
      <c r="C242" s="133" t="s">
        <v>7684</v>
      </c>
      <c r="D242" s="131" t="s">
        <v>7913</v>
      </c>
      <c r="E242" s="23" t="s">
        <v>7731</v>
      </c>
      <c r="F242" s="22" t="s">
        <v>16</v>
      </c>
      <c r="G242" s="22" t="s">
        <v>16</v>
      </c>
      <c r="H242" s="22" t="s">
        <v>626</v>
      </c>
      <c r="I242" s="22" t="s">
        <v>16</v>
      </c>
      <c r="J242" s="22" t="s">
        <v>626</v>
      </c>
      <c r="K242" s="15"/>
      <c r="L242" s="16"/>
      <c r="M242" s="16"/>
      <c r="N242" s="16"/>
      <c r="O242" s="16"/>
      <c r="P242" s="16"/>
      <c r="Q242" s="16"/>
      <c r="R242" s="109"/>
      <c r="S242" s="218" t="str">
        <f>Table3[[#This Row],[Column12]]</f>
        <v>tags included</v>
      </c>
      <c r="T242" s="19"/>
      <c r="U242" s="122" t="str">
        <f>IF(Table3[[#This Row],[TagOrderMethod]]="Ratio:","plants per 1 tag",IF(Table3[[#This Row],[TagOrderMethod]]="tags included","",IF(Table3[[#This Row],[TagOrderMethod]]="Qty:","tags",IF(Table3[[#This Row],[TagOrderMethod]]="Auto:",IF(T242&lt;&gt;"","tags","")))))</f>
        <v/>
      </c>
      <c r="V242" s="123">
        <v>50</v>
      </c>
      <c r="W242" s="123" t="str">
        <f>IF(ISNUMBER(SEARCH("tag",Table3[[#This Row],[Notes]])), "Yes", "No")</f>
        <v>Yes</v>
      </c>
      <c r="X242" s="123" t="str">
        <f>IF(Table3[[#This Row],[Column11]]="yes","tags included","Auto:")</f>
        <v>tags included</v>
      </c>
      <c r="Y24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4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Row],[TagOrderMethod]]="Auto:",IF(T242&gt;0,T242,IF(COUNTBLANK(K242:R242)=8,"",(IF(Table3[[#This Row],[Column11]]&lt;&gt;"no",Table3[[#This Row],[Size]]*(SUM(Table3[[#This Row],[Date 1]:[Date 8]])),"")))),""))),(Table3[[#This Row],[Bundle]])),"")</f>
        <v/>
      </c>
      <c r="AA242" s="74" t="str">
        <f t="shared" si="4"/>
        <v/>
      </c>
      <c r="AB242" s="60"/>
      <c r="AC242" s="31"/>
      <c r="AD242" s="32"/>
      <c r="AE242" s="33"/>
      <c r="AF242" s="33" t="s">
        <v>16</v>
      </c>
      <c r="AG242" s="33" t="s">
        <v>16</v>
      </c>
      <c r="AH242" s="33" t="s">
        <v>626</v>
      </c>
      <c r="AI242" s="33" t="s">
        <v>16</v>
      </c>
      <c r="AJ242" s="33" t="s">
        <v>626</v>
      </c>
      <c r="AK242" s="105" t="b">
        <f>IF(AND(Table3[[#This Row],[Column7]]=TRUE,COUNTBLANK(Table3[[#This Row],[Date 1]:[Date 8]])=8),TRUE,FALSE)</f>
        <v>0</v>
      </c>
      <c r="AL242" s="105" t="b">
        <f>COUNTIF(Table3[[#This Row],[26]:[512]],"yes")&gt;0</f>
        <v>0</v>
      </c>
      <c r="AM242" s="25" t="e">
        <f>IF(COUNTBLANK(K242:AB242)&lt;&gt;13,IF(Table3[[#This Row],[Comments]]="Please order in multiples of 20. Minimum order of 100.",IF(COUNTBLANK(Table3[[#This Row],[Date 1]:[Order]])=12,"",1),1),IF(OR(G242="yes",H242="yes",I242="yes",F242="yes",#REF!="yes",J242="yes"),1,""))</f>
        <v>#REF!</v>
      </c>
    </row>
    <row r="243" spans="1:39" ht="36" thickBot="1">
      <c r="A243" s="20" t="s">
        <v>784</v>
      </c>
      <c r="B243" s="135" t="s">
        <v>8204</v>
      </c>
      <c r="C243" s="133" t="s">
        <v>7684</v>
      </c>
      <c r="D243" s="131" t="s">
        <v>7795</v>
      </c>
      <c r="E243" s="23" t="s">
        <v>7731</v>
      </c>
      <c r="F243" s="22" t="s">
        <v>16</v>
      </c>
      <c r="G243" s="22" t="s">
        <v>16</v>
      </c>
      <c r="H243" s="22" t="s">
        <v>626</v>
      </c>
      <c r="I243" s="22" t="s">
        <v>16</v>
      </c>
      <c r="J243" s="22" t="s">
        <v>626</v>
      </c>
      <c r="K243" s="15"/>
      <c r="L243" s="16"/>
      <c r="M243" s="16"/>
      <c r="N243" s="16"/>
      <c r="O243" s="16"/>
      <c r="P243" s="16"/>
      <c r="Q243" s="16"/>
      <c r="R243" s="109"/>
      <c r="S243" s="218" t="str">
        <f>Table3[[#This Row],[Column12]]</f>
        <v>tags included</v>
      </c>
      <c r="T243" s="19"/>
      <c r="U243" s="122" t="str">
        <f>IF(Table3[[#This Row],[TagOrderMethod]]="Ratio:","plants per 1 tag",IF(Table3[[#This Row],[TagOrderMethod]]="tags included","",IF(Table3[[#This Row],[TagOrderMethod]]="Qty:","tags",IF(Table3[[#This Row],[TagOrderMethod]]="Auto:",IF(T243&lt;&gt;"","tags","")))))</f>
        <v/>
      </c>
      <c r="V243" s="123">
        <v>50</v>
      </c>
      <c r="W243" s="123" t="str">
        <f>IF(ISNUMBER(SEARCH("tag",Table3[[#This Row],[Notes]])), "Yes", "No")</f>
        <v>Yes</v>
      </c>
      <c r="X243" s="123" t="str">
        <f>IF(Table3[[#This Row],[Column11]]="yes","tags included","Auto:")</f>
        <v>tags included</v>
      </c>
      <c r="Y24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4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Row],[TagOrderMethod]]="Auto:",IF(T243&gt;0,T243,IF(COUNTBLANK(K243:R243)=8,"",(IF(Table3[[#This Row],[Column11]]&lt;&gt;"no",Table3[[#This Row],[Size]]*(SUM(Table3[[#This Row],[Date 1]:[Date 8]])),"")))),""))),(Table3[[#This Row],[Bundle]])),"")</f>
        <v/>
      </c>
      <c r="AA243" s="74" t="str">
        <f t="shared" si="4"/>
        <v/>
      </c>
      <c r="AB243" s="60"/>
      <c r="AC243" s="31"/>
      <c r="AD243" s="32"/>
      <c r="AE243" s="33"/>
      <c r="AF243" s="33" t="s">
        <v>16</v>
      </c>
      <c r="AG243" s="33" t="s">
        <v>16</v>
      </c>
      <c r="AH243" s="33" t="s">
        <v>626</v>
      </c>
      <c r="AI243" s="33" t="s">
        <v>16</v>
      </c>
      <c r="AJ243" s="33" t="s">
        <v>626</v>
      </c>
      <c r="AK243" s="105" t="b">
        <f>IF(AND(Table3[[#This Row],[Column7]]=TRUE,COUNTBLANK(Table3[[#This Row],[Date 1]:[Date 8]])=8),TRUE,FALSE)</f>
        <v>0</v>
      </c>
      <c r="AL243" s="105" t="b">
        <f>COUNTIF(Table3[[#This Row],[26]:[512]],"yes")&gt;0</f>
        <v>0</v>
      </c>
      <c r="AM243" s="25" t="e">
        <f>IF(COUNTBLANK(K243:AB243)&lt;&gt;13,IF(Table3[[#This Row],[Comments]]="Please order in multiples of 20. Minimum order of 100.",IF(COUNTBLANK(Table3[[#This Row],[Date 1]:[Order]])=12,"",1),1),IF(OR(G243="yes",H243="yes",I243="yes",F243="yes",#REF!="yes",J243="yes"),1,""))</f>
        <v>#REF!</v>
      </c>
    </row>
    <row r="244" spans="1:39" ht="36" thickBot="1">
      <c r="A244" s="20" t="s">
        <v>784</v>
      </c>
      <c r="B244" s="135" t="s">
        <v>8204</v>
      </c>
      <c r="C244" s="133" t="s">
        <v>7684</v>
      </c>
      <c r="D244" s="131" t="s">
        <v>7796</v>
      </c>
      <c r="E244" s="23" t="s">
        <v>7731</v>
      </c>
      <c r="F244" s="22" t="s">
        <v>16</v>
      </c>
      <c r="G244" s="22" t="s">
        <v>16</v>
      </c>
      <c r="H244" s="22" t="s">
        <v>626</v>
      </c>
      <c r="I244" s="22" t="s">
        <v>16</v>
      </c>
      <c r="J244" s="22" t="s">
        <v>626</v>
      </c>
      <c r="K244" s="15"/>
      <c r="L244" s="16"/>
      <c r="M244" s="16"/>
      <c r="N244" s="16"/>
      <c r="O244" s="16"/>
      <c r="P244" s="16"/>
      <c r="Q244" s="16"/>
      <c r="R244" s="109"/>
      <c r="S244" s="218" t="str">
        <f>Table3[[#This Row],[Column12]]</f>
        <v>tags included</v>
      </c>
      <c r="T244" s="19"/>
      <c r="U244" s="122" t="str">
        <f>IF(Table3[[#This Row],[TagOrderMethod]]="Ratio:","plants per 1 tag",IF(Table3[[#This Row],[TagOrderMethod]]="tags included","",IF(Table3[[#This Row],[TagOrderMethod]]="Qty:","tags",IF(Table3[[#This Row],[TagOrderMethod]]="Auto:",IF(T244&lt;&gt;"","tags","")))))</f>
        <v/>
      </c>
      <c r="V244" s="123">
        <v>50</v>
      </c>
      <c r="W244" s="123" t="str">
        <f>IF(ISNUMBER(SEARCH("tag",Table3[[#This Row],[Notes]])), "Yes", "No")</f>
        <v>Yes</v>
      </c>
      <c r="X244" s="123" t="str">
        <f>IF(Table3[[#This Row],[Column11]]="yes","tags included","Auto:")</f>
        <v>tags included</v>
      </c>
      <c r="Y24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4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Row],[TagOrderMethod]]="Auto:",IF(T244&gt;0,T244,IF(COUNTBLANK(K244:R244)=8,"",(IF(Table3[[#This Row],[Column11]]&lt;&gt;"no",Table3[[#This Row],[Size]]*(SUM(Table3[[#This Row],[Date 1]:[Date 8]])),"")))),""))),(Table3[[#This Row],[Bundle]])),"")</f>
        <v/>
      </c>
      <c r="AA244" s="74" t="str">
        <f t="shared" si="4"/>
        <v/>
      </c>
      <c r="AB244" s="60"/>
      <c r="AC244" s="31"/>
      <c r="AD244" s="32"/>
      <c r="AE244" s="33"/>
      <c r="AF244" s="33" t="s">
        <v>16</v>
      </c>
      <c r="AG244" s="33" t="s">
        <v>16</v>
      </c>
      <c r="AH244" s="33" t="s">
        <v>626</v>
      </c>
      <c r="AI244" s="33" t="s">
        <v>16</v>
      </c>
      <c r="AJ244" s="33" t="s">
        <v>626</v>
      </c>
      <c r="AK244" s="105" t="b">
        <f>IF(AND(Table3[[#This Row],[Column7]]=TRUE,COUNTBLANK(Table3[[#This Row],[Date 1]:[Date 8]])=8),TRUE,FALSE)</f>
        <v>0</v>
      </c>
      <c r="AL244" s="105" t="b">
        <f>COUNTIF(Table3[[#This Row],[26]:[512]],"yes")&gt;0</f>
        <v>0</v>
      </c>
      <c r="AM244" s="25" t="e">
        <f>IF(COUNTBLANK(K244:AB244)&lt;&gt;13,IF(Table3[[#This Row],[Comments]]="Please order in multiples of 20. Minimum order of 100.",IF(COUNTBLANK(Table3[[#This Row],[Date 1]:[Order]])=12,"",1),1),IF(OR(G244="yes",H244="yes",I244="yes",F244="yes",#REF!="yes",J244="yes"),1,""))</f>
        <v>#REF!</v>
      </c>
    </row>
    <row r="245" spans="1:39" ht="36" thickBot="1">
      <c r="A245" s="20" t="s">
        <v>784</v>
      </c>
      <c r="B245" s="135" t="s">
        <v>8204</v>
      </c>
      <c r="C245" s="133" t="s">
        <v>7684</v>
      </c>
      <c r="D245" s="131" t="s">
        <v>7797</v>
      </c>
      <c r="E245" s="23" t="s">
        <v>7731</v>
      </c>
      <c r="F245" s="22" t="s">
        <v>16</v>
      </c>
      <c r="G245" s="22" t="s">
        <v>16</v>
      </c>
      <c r="H245" s="22" t="s">
        <v>626</v>
      </c>
      <c r="I245" s="22" t="s">
        <v>16</v>
      </c>
      <c r="J245" s="22" t="s">
        <v>626</v>
      </c>
      <c r="K245" s="15"/>
      <c r="L245" s="16"/>
      <c r="M245" s="16"/>
      <c r="N245" s="16"/>
      <c r="O245" s="16"/>
      <c r="P245" s="16"/>
      <c r="Q245" s="16"/>
      <c r="R245" s="109"/>
      <c r="S245" s="218" t="str">
        <f>Table3[[#This Row],[Column12]]</f>
        <v>tags included</v>
      </c>
      <c r="T245" s="19"/>
      <c r="U245" s="122" t="str">
        <f>IF(Table3[[#This Row],[TagOrderMethod]]="Ratio:","plants per 1 tag",IF(Table3[[#This Row],[TagOrderMethod]]="tags included","",IF(Table3[[#This Row],[TagOrderMethod]]="Qty:","tags",IF(Table3[[#This Row],[TagOrderMethod]]="Auto:",IF(T245&lt;&gt;"","tags","")))))</f>
        <v/>
      </c>
      <c r="V245" s="123">
        <v>50</v>
      </c>
      <c r="W245" s="123" t="str">
        <f>IF(ISNUMBER(SEARCH("tag",Table3[[#This Row],[Notes]])), "Yes", "No")</f>
        <v>Yes</v>
      </c>
      <c r="X245" s="123" t="str">
        <f>IF(Table3[[#This Row],[Column11]]="yes","tags included","Auto:")</f>
        <v>tags included</v>
      </c>
      <c r="Y24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4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Row],[TagOrderMethod]]="Auto:",IF(T245&gt;0,T245,IF(COUNTBLANK(K245:R245)=8,"",(IF(Table3[[#This Row],[Column11]]&lt;&gt;"no",Table3[[#This Row],[Size]]*(SUM(Table3[[#This Row],[Date 1]:[Date 8]])),"")))),""))),(Table3[[#This Row],[Bundle]])),"")</f>
        <v/>
      </c>
      <c r="AA245" s="74" t="str">
        <f t="shared" si="4"/>
        <v/>
      </c>
      <c r="AB245" s="60"/>
      <c r="AC245" s="31"/>
      <c r="AD245" s="32"/>
      <c r="AE245" s="33"/>
      <c r="AF245" s="33" t="s">
        <v>16</v>
      </c>
      <c r="AG245" s="33" t="s">
        <v>16</v>
      </c>
      <c r="AH245" s="33" t="s">
        <v>626</v>
      </c>
      <c r="AI245" s="33" t="s">
        <v>16</v>
      </c>
      <c r="AJ245" s="33" t="s">
        <v>626</v>
      </c>
      <c r="AK245" s="105" t="b">
        <f>IF(AND(Table3[[#This Row],[Column7]]=TRUE,COUNTBLANK(Table3[[#This Row],[Date 1]:[Date 8]])=8),TRUE,FALSE)</f>
        <v>0</v>
      </c>
      <c r="AL245" s="105" t="b">
        <f>COUNTIF(Table3[[#This Row],[26]:[512]],"yes")&gt;0</f>
        <v>0</v>
      </c>
      <c r="AM245" s="25" t="e">
        <f>IF(COUNTBLANK(K245:AB245)&lt;&gt;13,IF(Table3[[#This Row],[Comments]]="Please order in multiples of 20. Minimum order of 100.",IF(COUNTBLANK(Table3[[#This Row],[Date 1]:[Order]])=12,"",1),1),IF(OR(G245="yes",H245="yes",I245="yes",F245="yes",#REF!="yes",J245="yes"),1,""))</f>
        <v>#REF!</v>
      </c>
    </row>
    <row r="246" spans="1:39" ht="36" thickBot="1">
      <c r="A246" s="20" t="s">
        <v>784</v>
      </c>
      <c r="B246" s="135" t="s">
        <v>8204</v>
      </c>
      <c r="C246" s="133" t="s">
        <v>7684</v>
      </c>
      <c r="D246" s="131" t="s">
        <v>8087</v>
      </c>
      <c r="E246" s="23" t="s">
        <v>7731</v>
      </c>
      <c r="F246" s="22" t="s">
        <v>16</v>
      </c>
      <c r="G246" s="22" t="s">
        <v>16</v>
      </c>
      <c r="H246" s="22" t="s">
        <v>626</v>
      </c>
      <c r="I246" s="22" t="s">
        <v>16</v>
      </c>
      <c r="J246" s="22" t="s">
        <v>626</v>
      </c>
      <c r="K246" s="15"/>
      <c r="L246" s="16"/>
      <c r="M246" s="16"/>
      <c r="N246" s="16"/>
      <c r="O246" s="16"/>
      <c r="P246" s="16"/>
      <c r="Q246" s="16"/>
      <c r="R246" s="109"/>
      <c r="S246" s="218" t="str">
        <f>Table3[[#This Row],[Column12]]</f>
        <v>tags included</v>
      </c>
      <c r="T246" s="19"/>
      <c r="U246" s="122" t="str">
        <f>IF(Table3[[#This Row],[TagOrderMethod]]="Ratio:","plants per 1 tag",IF(Table3[[#This Row],[TagOrderMethod]]="tags included","",IF(Table3[[#This Row],[TagOrderMethod]]="Qty:","tags",IF(Table3[[#This Row],[TagOrderMethod]]="Auto:",IF(T246&lt;&gt;"","tags","")))))</f>
        <v/>
      </c>
      <c r="V246" s="123">
        <v>50</v>
      </c>
      <c r="W246" s="123" t="str">
        <f>IF(ISNUMBER(SEARCH("tag",Table3[[#This Row],[Notes]])), "Yes", "No")</f>
        <v>Yes</v>
      </c>
      <c r="X246" s="123" t="str">
        <f>IF(Table3[[#This Row],[Column11]]="yes","tags included","Auto:")</f>
        <v>tags included</v>
      </c>
      <c r="Y24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4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Row],[TagOrderMethod]]="Auto:",IF(T246&gt;0,T246,IF(COUNTBLANK(K246:R246)=8,"",(IF(Table3[[#This Row],[Column11]]&lt;&gt;"no",Table3[[#This Row],[Size]]*(SUM(Table3[[#This Row],[Date 1]:[Date 8]])),"")))),""))),(Table3[[#This Row],[Bundle]])),"")</f>
        <v/>
      </c>
      <c r="AA246" s="74" t="str">
        <f t="shared" si="4"/>
        <v/>
      </c>
      <c r="AB246" s="60"/>
      <c r="AC246" s="31"/>
      <c r="AD246" s="32"/>
      <c r="AE246" s="33"/>
      <c r="AF246" s="33" t="s">
        <v>16</v>
      </c>
      <c r="AG246" s="33" t="s">
        <v>16</v>
      </c>
      <c r="AH246" s="33" t="s">
        <v>626</v>
      </c>
      <c r="AI246" s="33" t="s">
        <v>16</v>
      </c>
      <c r="AJ246" s="33" t="s">
        <v>626</v>
      </c>
      <c r="AK246" s="105" t="b">
        <f>IF(AND(Table3[[#This Row],[Column7]]=TRUE,COUNTBLANK(Table3[[#This Row],[Date 1]:[Date 8]])=8),TRUE,FALSE)</f>
        <v>0</v>
      </c>
      <c r="AL246" s="105" t="b">
        <f>COUNTIF(Table3[[#This Row],[26]:[512]],"yes")&gt;0</f>
        <v>0</v>
      </c>
      <c r="AM246" s="25" t="e">
        <f>IF(COUNTBLANK(K246:AB246)&lt;&gt;13,IF(Table3[[#This Row],[Comments]]="Please order in multiples of 20. Minimum order of 100.",IF(COUNTBLANK(Table3[[#This Row],[Date 1]:[Order]])=12,"",1),1),IF(OR(G246="yes",H246="yes",I246="yes",F246="yes",#REF!="yes",J246="yes"),1,""))</f>
        <v>#REF!</v>
      </c>
    </row>
    <row r="247" spans="1:39" ht="36" thickBot="1">
      <c r="A247" s="20" t="s">
        <v>784</v>
      </c>
      <c r="B247" s="135" t="s">
        <v>8204</v>
      </c>
      <c r="C247" s="133" t="s">
        <v>7684</v>
      </c>
      <c r="D247" s="131" t="s">
        <v>7798</v>
      </c>
      <c r="E247" s="23" t="s">
        <v>7731</v>
      </c>
      <c r="F247" s="22" t="s">
        <v>16</v>
      </c>
      <c r="G247" s="22" t="s">
        <v>16</v>
      </c>
      <c r="H247" s="22" t="s">
        <v>626</v>
      </c>
      <c r="I247" s="22" t="s">
        <v>16</v>
      </c>
      <c r="J247" s="22" t="s">
        <v>626</v>
      </c>
      <c r="K247" s="15"/>
      <c r="L247" s="16"/>
      <c r="M247" s="16"/>
      <c r="N247" s="16"/>
      <c r="O247" s="16"/>
      <c r="P247" s="16"/>
      <c r="Q247" s="16"/>
      <c r="R247" s="109"/>
      <c r="S247" s="218" t="str">
        <f>Table3[[#This Row],[Column12]]</f>
        <v>tags included</v>
      </c>
      <c r="T247" s="19"/>
      <c r="U247" s="122" t="str">
        <f>IF(Table3[[#This Row],[TagOrderMethod]]="Ratio:","plants per 1 tag",IF(Table3[[#This Row],[TagOrderMethod]]="tags included","",IF(Table3[[#This Row],[TagOrderMethod]]="Qty:","tags",IF(Table3[[#This Row],[TagOrderMethod]]="Auto:",IF(T247&lt;&gt;"","tags","")))))</f>
        <v/>
      </c>
      <c r="V247" s="123">
        <v>50</v>
      </c>
      <c r="W247" s="123" t="str">
        <f>IF(ISNUMBER(SEARCH("tag",Table3[[#This Row],[Notes]])), "Yes", "No")</f>
        <v>Yes</v>
      </c>
      <c r="X247" s="123" t="str">
        <f>IF(Table3[[#This Row],[Column11]]="yes","tags included","Auto:")</f>
        <v>tags included</v>
      </c>
      <c r="Y24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4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Row],[TagOrderMethod]]="Auto:",IF(T247&gt;0,T247,IF(COUNTBLANK(K247:R247)=8,"",(IF(Table3[[#This Row],[Column11]]&lt;&gt;"no",Table3[[#This Row],[Size]]*(SUM(Table3[[#This Row],[Date 1]:[Date 8]])),"")))),""))),(Table3[[#This Row],[Bundle]])),"")</f>
        <v/>
      </c>
      <c r="AA247" s="74" t="str">
        <f t="shared" si="4"/>
        <v/>
      </c>
      <c r="AB247" s="60"/>
      <c r="AC247" s="31"/>
      <c r="AD247" s="32"/>
      <c r="AE247" s="33"/>
      <c r="AF247" s="33" t="s">
        <v>16</v>
      </c>
      <c r="AG247" s="33" t="s">
        <v>16</v>
      </c>
      <c r="AH247" s="33" t="s">
        <v>626</v>
      </c>
      <c r="AI247" s="33" t="s">
        <v>16</v>
      </c>
      <c r="AJ247" s="33" t="s">
        <v>626</v>
      </c>
      <c r="AK247" s="105" t="b">
        <f>IF(AND(Table3[[#This Row],[Column7]]=TRUE,COUNTBLANK(Table3[[#This Row],[Date 1]:[Date 8]])=8),TRUE,FALSE)</f>
        <v>0</v>
      </c>
      <c r="AL247" s="105" t="b">
        <f>COUNTIF(Table3[[#This Row],[26]:[512]],"yes")&gt;0</f>
        <v>0</v>
      </c>
      <c r="AM247" s="25" t="e">
        <f>IF(COUNTBLANK(K247:AB247)&lt;&gt;13,IF(Table3[[#This Row],[Comments]]="Please order in multiples of 20. Minimum order of 100.",IF(COUNTBLANK(Table3[[#This Row],[Date 1]:[Order]])=12,"",1),1),IF(OR(G247="yes",H247="yes",I247="yes",F247="yes",#REF!="yes",J247="yes"),1,""))</f>
        <v>#REF!</v>
      </c>
    </row>
    <row r="248" spans="1:39" ht="36" thickBot="1">
      <c r="A248" s="20" t="s">
        <v>784</v>
      </c>
      <c r="B248" s="135" t="s">
        <v>8204</v>
      </c>
      <c r="C248" s="133" t="s">
        <v>7684</v>
      </c>
      <c r="D248" s="131" t="s">
        <v>7834</v>
      </c>
      <c r="E248" s="23" t="s">
        <v>7731</v>
      </c>
      <c r="F248" s="22" t="s">
        <v>16</v>
      </c>
      <c r="G248" s="22" t="s">
        <v>16</v>
      </c>
      <c r="H248" s="22" t="s">
        <v>626</v>
      </c>
      <c r="I248" s="22" t="s">
        <v>16</v>
      </c>
      <c r="J248" s="22" t="s">
        <v>626</v>
      </c>
      <c r="K248" s="15"/>
      <c r="L248" s="16"/>
      <c r="M248" s="16"/>
      <c r="N248" s="16"/>
      <c r="O248" s="16"/>
      <c r="P248" s="16"/>
      <c r="Q248" s="16"/>
      <c r="R248" s="109"/>
      <c r="S248" s="218" t="str">
        <f>Table3[[#This Row],[Column12]]</f>
        <v>tags included</v>
      </c>
      <c r="T248" s="19"/>
      <c r="U248" s="122" t="str">
        <f>IF(Table3[[#This Row],[TagOrderMethod]]="Ratio:","plants per 1 tag",IF(Table3[[#This Row],[TagOrderMethod]]="tags included","",IF(Table3[[#This Row],[TagOrderMethod]]="Qty:","tags",IF(Table3[[#This Row],[TagOrderMethod]]="Auto:",IF(T248&lt;&gt;"","tags","")))))</f>
        <v/>
      </c>
      <c r="V248" s="123">
        <v>50</v>
      </c>
      <c r="W248" s="123" t="str">
        <f>IF(ISNUMBER(SEARCH("tag",Table3[[#This Row],[Notes]])), "Yes", "No")</f>
        <v>Yes</v>
      </c>
      <c r="X248" s="123" t="str">
        <f>IF(Table3[[#This Row],[Column11]]="yes","tags included","Auto:")</f>
        <v>tags included</v>
      </c>
      <c r="Y24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4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Row],[TagOrderMethod]]="Auto:",IF(T248&gt;0,T248,IF(COUNTBLANK(K248:R248)=8,"",(IF(Table3[[#This Row],[Column11]]&lt;&gt;"no",Table3[[#This Row],[Size]]*(SUM(Table3[[#This Row],[Date 1]:[Date 8]])),"")))),""))),(Table3[[#This Row],[Bundle]])),"")</f>
        <v/>
      </c>
      <c r="AA248" s="74" t="str">
        <f t="shared" si="4"/>
        <v/>
      </c>
      <c r="AB248" s="60"/>
      <c r="AC248" s="31"/>
      <c r="AD248" s="32"/>
      <c r="AE248" s="33"/>
      <c r="AF248" s="33" t="s">
        <v>16</v>
      </c>
      <c r="AG248" s="33" t="s">
        <v>16</v>
      </c>
      <c r="AH248" s="33" t="s">
        <v>626</v>
      </c>
      <c r="AI248" s="33" t="s">
        <v>16</v>
      </c>
      <c r="AJ248" s="33" t="s">
        <v>626</v>
      </c>
      <c r="AK248" s="105" t="b">
        <f>IF(AND(Table3[[#This Row],[Column7]]=TRUE,COUNTBLANK(Table3[[#This Row],[Date 1]:[Date 8]])=8),TRUE,FALSE)</f>
        <v>0</v>
      </c>
      <c r="AL248" s="105" t="b">
        <f>COUNTIF(Table3[[#This Row],[26]:[512]],"yes")&gt;0</f>
        <v>0</v>
      </c>
      <c r="AM248" s="25" t="e">
        <f>IF(COUNTBLANK(K248:AB248)&lt;&gt;13,IF(Table3[[#This Row],[Comments]]="Please order in multiples of 20. Minimum order of 100.",IF(COUNTBLANK(Table3[[#This Row],[Date 1]:[Order]])=12,"",1),1),IF(OR(G248="yes",H248="yes",I248="yes",F248="yes",#REF!="yes",J248="yes"),1,""))</f>
        <v>#REF!</v>
      </c>
    </row>
    <row r="249" spans="1:39" ht="36" thickBot="1">
      <c r="A249" s="20" t="s">
        <v>784</v>
      </c>
      <c r="B249" s="135" t="s">
        <v>8204</v>
      </c>
      <c r="C249" s="133" t="s">
        <v>7684</v>
      </c>
      <c r="D249" s="131" t="s">
        <v>7954</v>
      </c>
      <c r="E249" s="23" t="s">
        <v>7731</v>
      </c>
      <c r="F249" s="22" t="s">
        <v>16</v>
      </c>
      <c r="G249" s="22" t="s">
        <v>16</v>
      </c>
      <c r="H249" s="22" t="s">
        <v>626</v>
      </c>
      <c r="I249" s="22" t="s">
        <v>16</v>
      </c>
      <c r="J249" s="22" t="s">
        <v>626</v>
      </c>
      <c r="K249" s="15"/>
      <c r="L249" s="16"/>
      <c r="M249" s="16"/>
      <c r="N249" s="16"/>
      <c r="O249" s="16"/>
      <c r="P249" s="16"/>
      <c r="Q249" s="16"/>
      <c r="R249" s="109"/>
      <c r="S249" s="218" t="str">
        <f>Table3[[#This Row],[Column12]]</f>
        <v>tags included</v>
      </c>
      <c r="T249" s="19"/>
      <c r="U249" s="122" t="str">
        <f>IF(Table3[[#This Row],[TagOrderMethod]]="Ratio:","plants per 1 tag",IF(Table3[[#This Row],[TagOrderMethod]]="tags included","",IF(Table3[[#This Row],[TagOrderMethod]]="Qty:","tags",IF(Table3[[#This Row],[TagOrderMethod]]="Auto:",IF(T249&lt;&gt;"","tags","")))))</f>
        <v/>
      </c>
      <c r="V249" s="123">
        <v>50</v>
      </c>
      <c r="W249" s="123" t="str">
        <f>IF(ISNUMBER(SEARCH("tag",Table3[[#This Row],[Notes]])), "Yes", "No")</f>
        <v>Yes</v>
      </c>
      <c r="X249" s="123" t="str">
        <f>IF(Table3[[#This Row],[Column11]]="yes","tags included","Auto:")</f>
        <v>tags included</v>
      </c>
      <c r="Y24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4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Row],[TagOrderMethod]]="Auto:",IF(T249&gt;0,T249,IF(COUNTBLANK(K249:R249)=8,"",(IF(Table3[[#This Row],[Column11]]&lt;&gt;"no",Table3[[#This Row],[Size]]*(SUM(Table3[[#This Row],[Date 1]:[Date 8]])),"")))),""))),(Table3[[#This Row],[Bundle]])),"")</f>
        <v/>
      </c>
      <c r="AA249" s="74" t="str">
        <f t="shared" si="4"/>
        <v/>
      </c>
      <c r="AB249" s="60"/>
      <c r="AC249" s="31"/>
      <c r="AD249" s="32"/>
      <c r="AE249" s="33"/>
      <c r="AF249" s="33" t="s">
        <v>16</v>
      </c>
      <c r="AG249" s="33" t="s">
        <v>16</v>
      </c>
      <c r="AH249" s="33" t="s">
        <v>626</v>
      </c>
      <c r="AI249" s="33" t="s">
        <v>16</v>
      </c>
      <c r="AJ249" s="33" t="s">
        <v>626</v>
      </c>
      <c r="AK249" s="105" t="b">
        <f>IF(AND(Table3[[#This Row],[Column7]]=TRUE,COUNTBLANK(Table3[[#This Row],[Date 1]:[Date 8]])=8),TRUE,FALSE)</f>
        <v>0</v>
      </c>
      <c r="AL249" s="105" t="b">
        <f>COUNTIF(Table3[[#This Row],[26]:[512]],"yes")&gt;0</f>
        <v>0</v>
      </c>
      <c r="AM249" s="25" t="e">
        <f>IF(COUNTBLANK(K249:AB249)&lt;&gt;13,IF(Table3[[#This Row],[Comments]]="Please order in multiples of 20. Minimum order of 100.",IF(COUNTBLANK(Table3[[#This Row],[Date 1]:[Order]])=12,"",1),1),IF(OR(G249="yes",H249="yes",I249="yes",F249="yes",#REF!="yes",J249="yes"),1,""))</f>
        <v>#REF!</v>
      </c>
    </row>
    <row r="250" spans="1:39" ht="36" thickBot="1">
      <c r="A250" s="20" t="s">
        <v>784</v>
      </c>
      <c r="B250" s="135" t="s">
        <v>8204</v>
      </c>
      <c r="C250" s="133" t="s">
        <v>7684</v>
      </c>
      <c r="D250" s="131" t="s">
        <v>7956</v>
      </c>
      <c r="E250" s="23" t="s">
        <v>7731</v>
      </c>
      <c r="F250" s="22" t="s">
        <v>16</v>
      </c>
      <c r="G250" s="22" t="s">
        <v>16</v>
      </c>
      <c r="H250" s="22" t="s">
        <v>626</v>
      </c>
      <c r="I250" s="22" t="s">
        <v>16</v>
      </c>
      <c r="J250" s="22" t="s">
        <v>626</v>
      </c>
      <c r="K250" s="15"/>
      <c r="L250" s="16"/>
      <c r="M250" s="16"/>
      <c r="N250" s="16"/>
      <c r="O250" s="16"/>
      <c r="P250" s="16"/>
      <c r="Q250" s="16"/>
      <c r="R250" s="109"/>
      <c r="S250" s="218" t="str">
        <f>Table3[[#This Row],[Column12]]</f>
        <v>tags included</v>
      </c>
      <c r="T250" s="19"/>
      <c r="U250" s="122" t="str">
        <f>IF(Table3[[#This Row],[TagOrderMethod]]="Ratio:","plants per 1 tag",IF(Table3[[#This Row],[TagOrderMethod]]="tags included","",IF(Table3[[#This Row],[TagOrderMethod]]="Qty:","tags",IF(Table3[[#This Row],[TagOrderMethod]]="Auto:",IF(T250&lt;&gt;"","tags","")))))</f>
        <v/>
      </c>
      <c r="V250" s="123">
        <v>50</v>
      </c>
      <c r="W250" s="123" t="str">
        <f>IF(ISNUMBER(SEARCH("tag",Table3[[#This Row],[Notes]])), "Yes", "No")</f>
        <v>Yes</v>
      </c>
      <c r="X250" s="123" t="str">
        <f>IF(Table3[[#This Row],[Column11]]="yes","tags included","Auto:")</f>
        <v>tags included</v>
      </c>
      <c r="Y25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5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Row],[TagOrderMethod]]="Auto:",IF(T250&gt;0,T250,IF(COUNTBLANK(K250:R250)=8,"",(IF(Table3[[#This Row],[Column11]]&lt;&gt;"no",Table3[[#This Row],[Size]]*(SUM(Table3[[#This Row],[Date 1]:[Date 8]])),"")))),""))),(Table3[[#This Row],[Bundle]])),"")</f>
        <v/>
      </c>
      <c r="AA250" s="74" t="str">
        <f t="shared" si="4"/>
        <v/>
      </c>
      <c r="AB250" s="60"/>
      <c r="AC250" s="31"/>
      <c r="AD250" s="32"/>
      <c r="AE250" s="33"/>
      <c r="AF250" s="33" t="s">
        <v>16</v>
      </c>
      <c r="AG250" s="33" t="s">
        <v>16</v>
      </c>
      <c r="AH250" s="33" t="s">
        <v>626</v>
      </c>
      <c r="AI250" s="33" t="s">
        <v>16</v>
      </c>
      <c r="AJ250" s="33" t="s">
        <v>626</v>
      </c>
      <c r="AK250" s="105" t="b">
        <f>IF(AND(Table3[[#This Row],[Column7]]=TRUE,COUNTBLANK(Table3[[#This Row],[Date 1]:[Date 8]])=8),TRUE,FALSE)</f>
        <v>0</v>
      </c>
      <c r="AL250" s="105" t="b">
        <f>COUNTIF(Table3[[#This Row],[26]:[512]],"yes")&gt;0</f>
        <v>0</v>
      </c>
      <c r="AM250" s="25" t="e">
        <f>IF(COUNTBLANK(K250:AB250)&lt;&gt;13,IF(Table3[[#This Row],[Comments]]="Please order in multiples of 20. Minimum order of 100.",IF(COUNTBLANK(Table3[[#This Row],[Date 1]:[Order]])=12,"",1),1),IF(OR(G250="yes",H250="yes",I250="yes",F250="yes",#REF!="yes",J250="yes"),1,""))</f>
        <v>#REF!</v>
      </c>
    </row>
    <row r="251" spans="1:39" ht="36" thickBot="1">
      <c r="A251" s="20" t="s">
        <v>784</v>
      </c>
      <c r="B251" s="135" t="s">
        <v>8204</v>
      </c>
      <c r="C251" s="133" t="s">
        <v>7613</v>
      </c>
      <c r="D251" s="131" t="s">
        <v>7835</v>
      </c>
      <c r="E251" s="23" t="s">
        <v>7731</v>
      </c>
      <c r="F251" s="22" t="s">
        <v>16</v>
      </c>
      <c r="G251" s="22" t="s">
        <v>16</v>
      </c>
      <c r="H251" s="22" t="s">
        <v>626</v>
      </c>
      <c r="I251" s="22" t="s">
        <v>16</v>
      </c>
      <c r="J251" s="22" t="s">
        <v>626</v>
      </c>
      <c r="K251" s="15"/>
      <c r="L251" s="16"/>
      <c r="M251" s="16"/>
      <c r="N251" s="16"/>
      <c r="O251" s="16"/>
      <c r="P251" s="16"/>
      <c r="Q251" s="16"/>
      <c r="R251" s="109"/>
      <c r="S251" s="218" t="str">
        <f>Table3[[#This Row],[Column12]]</f>
        <v>tags included</v>
      </c>
      <c r="T251" s="19"/>
      <c r="U251" s="122" t="str">
        <f>IF(Table3[[#This Row],[TagOrderMethod]]="Ratio:","plants per 1 tag",IF(Table3[[#This Row],[TagOrderMethod]]="tags included","",IF(Table3[[#This Row],[TagOrderMethod]]="Qty:","tags",IF(Table3[[#This Row],[TagOrderMethod]]="Auto:",IF(T251&lt;&gt;"","tags","")))))</f>
        <v/>
      </c>
      <c r="V251" s="123">
        <v>50</v>
      </c>
      <c r="W251" s="123" t="str">
        <f>IF(ISNUMBER(SEARCH("tag",Table3[[#This Row],[Notes]])), "Yes", "No")</f>
        <v>Yes</v>
      </c>
      <c r="X251" s="123" t="str">
        <f>IF(Table3[[#This Row],[Column11]]="yes","tags included","Auto:")</f>
        <v>tags included</v>
      </c>
      <c r="Y25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5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Row],[TagOrderMethod]]="Auto:",IF(T251&gt;0,T251,IF(COUNTBLANK(K251:R251)=8,"",(IF(Table3[[#This Row],[Column11]]&lt;&gt;"no",Table3[[#This Row],[Size]]*(SUM(Table3[[#This Row],[Date 1]:[Date 8]])),"")))),""))),(Table3[[#This Row],[Bundle]])),"")</f>
        <v/>
      </c>
      <c r="AA251" s="74" t="str">
        <f t="shared" si="4"/>
        <v/>
      </c>
      <c r="AB251" s="60"/>
      <c r="AC251" s="31"/>
      <c r="AD251" s="32"/>
      <c r="AE251" s="33"/>
      <c r="AF251" s="33" t="s">
        <v>16</v>
      </c>
      <c r="AG251" s="33" t="s">
        <v>16</v>
      </c>
      <c r="AH251" s="33" t="s">
        <v>626</v>
      </c>
      <c r="AI251" s="33" t="s">
        <v>16</v>
      </c>
      <c r="AJ251" s="33" t="s">
        <v>626</v>
      </c>
      <c r="AK251" s="105" t="b">
        <f>IF(AND(Table3[[#This Row],[Column7]]=TRUE,COUNTBLANK(Table3[[#This Row],[Date 1]:[Date 8]])=8),TRUE,FALSE)</f>
        <v>0</v>
      </c>
      <c r="AL251" s="105" t="b">
        <f>COUNTIF(Table3[[#This Row],[26]:[512]],"yes")&gt;0</f>
        <v>0</v>
      </c>
      <c r="AM251" s="25" t="e">
        <f>IF(COUNTBLANK(K251:AB251)&lt;&gt;13,IF(Table3[[#This Row],[Comments]]="Please order in multiples of 20. Minimum order of 100.",IF(COUNTBLANK(Table3[[#This Row],[Date 1]:[Order]])=12,"",1),1),IF(OR(G251="yes",H251="yes",I251="yes",F251="yes",#REF!="yes",J251="yes"),1,""))</f>
        <v>#REF!</v>
      </c>
    </row>
    <row r="252" spans="1:39" ht="36" thickBot="1">
      <c r="A252" s="20" t="s">
        <v>784</v>
      </c>
      <c r="B252" s="135" t="s">
        <v>8204</v>
      </c>
      <c r="C252" s="133" t="s">
        <v>7613</v>
      </c>
      <c r="D252" s="131" t="s">
        <v>7799</v>
      </c>
      <c r="E252" s="23" t="s">
        <v>7731</v>
      </c>
      <c r="F252" s="22" t="s">
        <v>16</v>
      </c>
      <c r="G252" s="22" t="s">
        <v>16</v>
      </c>
      <c r="H252" s="22" t="s">
        <v>626</v>
      </c>
      <c r="I252" s="22" t="s">
        <v>16</v>
      </c>
      <c r="J252" s="22" t="s">
        <v>626</v>
      </c>
      <c r="K252" s="15"/>
      <c r="L252" s="16"/>
      <c r="M252" s="16"/>
      <c r="N252" s="16"/>
      <c r="O252" s="16"/>
      <c r="P252" s="16"/>
      <c r="Q252" s="16"/>
      <c r="R252" s="109"/>
      <c r="S252" s="218" t="str">
        <f>Table3[[#This Row],[Column12]]</f>
        <v>tags included</v>
      </c>
      <c r="T252" s="19"/>
      <c r="U252" s="122" t="str">
        <f>IF(Table3[[#This Row],[TagOrderMethod]]="Ratio:","plants per 1 tag",IF(Table3[[#This Row],[TagOrderMethod]]="tags included","",IF(Table3[[#This Row],[TagOrderMethod]]="Qty:","tags",IF(Table3[[#This Row],[TagOrderMethod]]="Auto:",IF(T252&lt;&gt;"","tags","")))))</f>
        <v/>
      </c>
      <c r="V252" s="123">
        <v>50</v>
      </c>
      <c r="W252" s="123" t="str">
        <f>IF(ISNUMBER(SEARCH("tag",Table3[[#This Row],[Notes]])), "Yes", "No")</f>
        <v>Yes</v>
      </c>
      <c r="X252" s="123" t="str">
        <f>IF(Table3[[#This Row],[Column11]]="yes","tags included","Auto:")</f>
        <v>tags included</v>
      </c>
      <c r="Y25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5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Row],[TagOrderMethod]]="Auto:",IF(T252&gt;0,T252,IF(COUNTBLANK(K252:R252)=8,"",(IF(Table3[[#This Row],[Column11]]&lt;&gt;"no",Table3[[#This Row],[Size]]*(SUM(Table3[[#This Row],[Date 1]:[Date 8]])),"")))),""))),(Table3[[#This Row],[Bundle]])),"")</f>
        <v/>
      </c>
      <c r="AA252" s="74" t="str">
        <f t="shared" si="4"/>
        <v/>
      </c>
      <c r="AB252" s="60"/>
      <c r="AC252" s="31"/>
      <c r="AD252" s="32"/>
      <c r="AE252" s="33"/>
      <c r="AF252" s="33" t="s">
        <v>16</v>
      </c>
      <c r="AG252" s="33" t="s">
        <v>16</v>
      </c>
      <c r="AH252" s="33" t="s">
        <v>626</v>
      </c>
      <c r="AI252" s="33" t="s">
        <v>16</v>
      </c>
      <c r="AJ252" s="33" t="s">
        <v>626</v>
      </c>
      <c r="AK252" s="105" t="b">
        <f>IF(AND(Table3[[#This Row],[Column7]]=TRUE,COUNTBLANK(Table3[[#This Row],[Date 1]:[Date 8]])=8),TRUE,FALSE)</f>
        <v>0</v>
      </c>
      <c r="AL252" s="105" t="b">
        <f>COUNTIF(Table3[[#This Row],[26]:[512]],"yes")&gt;0</f>
        <v>0</v>
      </c>
      <c r="AM252" s="25" t="e">
        <f>IF(COUNTBLANK(K252:AB252)&lt;&gt;13,IF(Table3[[#This Row],[Comments]]="Please order in multiples of 20. Minimum order of 100.",IF(COUNTBLANK(Table3[[#This Row],[Date 1]:[Order]])=12,"",1),1),IF(OR(G252="yes",H252="yes",I252="yes",F252="yes",#REF!="yes",J252="yes"),1,""))</f>
        <v>#REF!</v>
      </c>
    </row>
    <row r="253" spans="1:39" ht="36" thickBot="1">
      <c r="A253" s="20" t="s">
        <v>784</v>
      </c>
      <c r="B253" s="135" t="s">
        <v>8204</v>
      </c>
      <c r="C253" s="133" t="s">
        <v>7613</v>
      </c>
      <c r="D253" s="131" t="s">
        <v>7800</v>
      </c>
      <c r="E253" s="23" t="s">
        <v>7731</v>
      </c>
      <c r="F253" s="22" t="s">
        <v>16</v>
      </c>
      <c r="G253" s="22" t="s">
        <v>16</v>
      </c>
      <c r="H253" s="22" t="s">
        <v>626</v>
      </c>
      <c r="I253" s="22" t="s">
        <v>16</v>
      </c>
      <c r="J253" s="22" t="s">
        <v>626</v>
      </c>
      <c r="K253" s="15"/>
      <c r="L253" s="16"/>
      <c r="M253" s="16"/>
      <c r="N253" s="16"/>
      <c r="O253" s="16"/>
      <c r="P253" s="16"/>
      <c r="Q253" s="16"/>
      <c r="R253" s="109"/>
      <c r="S253" s="218" t="str">
        <f>Table3[[#This Row],[Column12]]</f>
        <v>tags included</v>
      </c>
      <c r="T253" s="19"/>
      <c r="U253" s="122" t="str">
        <f>IF(Table3[[#This Row],[TagOrderMethod]]="Ratio:","plants per 1 tag",IF(Table3[[#This Row],[TagOrderMethod]]="tags included","",IF(Table3[[#This Row],[TagOrderMethod]]="Qty:","tags",IF(Table3[[#This Row],[TagOrderMethod]]="Auto:",IF(T253&lt;&gt;"","tags","")))))</f>
        <v/>
      </c>
      <c r="V253" s="123">
        <v>50</v>
      </c>
      <c r="W253" s="123" t="str">
        <f>IF(ISNUMBER(SEARCH("tag",Table3[[#This Row],[Notes]])), "Yes", "No")</f>
        <v>Yes</v>
      </c>
      <c r="X253" s="123" t="str">
        <f>IF(Table3[[#This Row],[Column11]]="yes","tags included","Auto:")</f>
        <v>tags included</v>
      </c>
      <c r="Y25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5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Row],[TagOrderMethod]]="Auto:",IF(T253&gt;0,T253,IF(COUNTBLANK(K253:R253)=8,"",(IF(Table3[[#This Row],[Column11]]&lt;&gt;"no",Table3[[#This Row],[Size]]*(SUM(Table3[[#This Row],[Date 1]:[Date 8]])),"")))),""))),(Table3[[#This Row],[Bundle]])),"")</f>
        <v/>
      </c>
      <c r="AA253" s="74" t="str">
        <f t="shared" si="4"/>
        <v/>
      </c>
      <c r="AB253" s="60"/>
      <c r="AC253" s="31"/>
      <c r="AD253" s="32"/>
      <c r="AE253" s="33"/>
      <c r="AF253" s="33" t="s">
        <v>16</v>
      </c>
      <c r="AG253" s="33" t="s">
        <v>16</v>
      </c>
      <c r="AH253" s="33" t="s">
        <v>626</v>
      </c>
      <c r="AI253" s="33" t="s">
        <v>16</v>
      </c>
      <c r="AJ253" s="33" t="s">
        <v>626</v>
      </c>
      <c r="AK253" s="105" t="b">
        <f>IF(AND(Table3[[#This Row],[Column7]]=TRUE,COUNTBLANK(Table3[[#This Row],[Date 1]:[Date 8]])=8),TRUE,FALSE)</f>
        <v>0</v>
      </c>
      <c r="AL253" s="105" t="b">
        <f>COUNTIF(Table3[[#This Row],[26]:[512]],"yes")&gt;0</f>
        <v>0</v>
      </c>
      <c r="AM253" s="25" t="e">
        <f>IF(COUNTBLANK(K253:AB253)&lt;&gt;13,IF(Table3[[#This Row],[Comments]]="Please order in multiples of 20. Minimum order of 100.",IF(COUNTBLANK(Table3[[#This Row],[Date 1]:[Order]])=12,"",1),1),IF(OR(G253="yes",H253="yes",I253="yes",F253="yes",#REF!="yes",J253="yes"),1,""))</f>
        <v>#REF!</v>
      </c>
    </row>
    <row r="254" spans="1:39" ht="36" thickBot="1">
      <c r="A254" s="20" t="s">
        <v>784</v>
      </c>
      <c r="B254" s="135" t="s">
        <v>8204</v>
      </c>
      <c r="C254" s="133" t="s">
        <v>7613</v>
      </c>
      <c r="D254" s="131" t="s">
        <v>8211</v>
      </c>
      <c r="E254" s="23" t="s">
        <v>7731</v>
      </c>
      <c r="F254" s="22" t="s">
        <v>16</v>
      </c>
      <c r="G254" s="22" t="s">
        <v>16</v>
      </c>
      <c r="H254" s="22" t="s">
        <v>626</v>
      </c>
      <c r="I254" s="22" t="s">
        <v>16</v>
      </c>
      <c r="J254" s="22" t="s">
        <v>626</v>
      </c>
      <c r="K254" s="15"/>
      <c r="L254" s="16"/>
      <c r="M254" s="16"/>
      <c r="N254" s="16"/>
      <c r="O254" s="16"/>
      <c r="P254" s="16"/>
      <c r="Q254" s="16"/>
      <c r="R254" s="109"/>
      <c r="S254" s="218" t="str">
        <f>Table3[[#This Row],[Column12]]</f>
        <v>tags included</v>
      </c>
      <c r="T254" s="19"/>
      <c r="U254" s="122" t="str">
        <f>IF(Table3[[#This Row],[TagOrderMethod]]="Ratio:","plants per 1 tag",IF(Table3[[#This Row],[TagOrderMethod]]="tags included","",IF(Table3[[#This Row],[TagOrderMethod]]="Qty:","tags",IF(Table3[[#This Row],[TagOrderMethod]]="Auto:",IF(T254&lt;&gt;"","tags","")))))</f>
        <v/>
      </c>
      <c r="V254" s="123">
        <v>50</v>
      </c>
      <c r="W254" s="123" t="str">
        <f>IF(ISNUMBER(SEARCH("tag",Table3[[#This Row],[Notes]])), "Yes", "No")</f>
        <v>Yes</v>
      </c>
      <c r="X254" s="123" t="str">
        <f>IF(Table3[[#This Row],[Column11]]="yes","tags included","Auto:")</f>
        <v>tags included</v>
      </c>
      <c r="Y25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5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Row],[TagOrderMethod]]="Auto:",IF(T254&gt;0,T254,IF(COUNTBLANK(K254:R254)=8,"",(IF(Table3[[#This Row],[Column11]]&lt;&gt;"no",Table3[[#This Row],[Size]]*(SUM(Table3[[#This Row],[Date 1]:[Date 8]])),"")))),""))),(Table3[[#This Row],[Bundle]])),"")</f>
        <v/>
      </c>
      <c r="AA254" s="74" t="str">
        <f t="shared" si="4"/>
        <v/>
      </c>
      <c r="AB254" s="60"/>
      <c r="AC254" s="31"/>
      <c r="AD254" s="32"/>
      <c r="AE254" s="33"/>
      <c r="AF254" s="33" t="s">
        <v>16</v>
      </c>
      <c r="AG254" s="33" t="s">
        <v>16</v>
      </c>
      <c r="AH254" s="33" t="s">
        <v>626</v>
      </c>
      <c r="AI254" s="33" t="s">
        <v>16</v>
      </c>
      <c r="AJ254" s="33" t="s">
        <v>626</v>
      </c>
      <c r="AK254" s="105" t="b">
        <f>IF(AND(Table3[[#This Row],[Column7]]=TRUE,COUNTBLANK(Table3[[#This Row],[Date 1]:[Date 8]])=8),TRUE,FALSE)</f>
        <v>0</v>
      </c>
      <c r="AL254" s="105" t="b">
        <f>COUNTIF(Table3[[#This Row],[26]:[512]],"yes")&gt;0</f>
        <v>0</v>
      </c>
      <c r="AM254" s="25" t="e">
        <f>IF(COUNTBLANK(K254:AB254)&lt;&gt;13,IF(Table3[[#This Row],[Comments]]="Please order in multiples of 20. Minimum order of 100.",IF(COUNTBLANK(Table3[[#This Row],[Date 1]:[Order]])=12,"",1),1),IF(OR(G254="yes",H254="yes",I254="yes",F254="yes",#REF!="yes",J254="yes"),1,""))</f>
        <v>#REF!</v>
      </c>
    </row>
    <row r="255" spans="1:39" ht="36" thickBot="1">
      <c r="A255" s="20" t="s">
        <v>784</v>
      </c>
      <c r="B255" s="135" t="s">
        <v>8204</v>
      </c>
      <c r="C255" s="133" t="s">
        <v>7613</v>
      </c>
      <c r="D255" s="131" t="s">
        <v>7801</v>
      </c>
      <c r="E255" s="23" t="s">
        <v>7731</v>
      </c>
      <c r="F255" s="22" t="s">
        <v>16</v>
      </c>
      <c r="G255" s="22" t="s">
        <v>16</v>
      </c>
      <c r="H255" s="22" t="s">
        <v>626</v>
      </c>
      <c r="I255" s="22" t="s">
        <v>16</v>
      </c>
      <c r="J255" s="22" t="s">
        <v>626</v>
      </c>
      <c r="K255" s="15"/>
      <c r="L255" s="16"/>
      <c r="M255" s="16"/>
      <c r="N255" s="16"/>
      <c r="O255" s="16"/>
      <c r="P255" s="16"/>
      <c r="Q255" s="16"/>
      <c r="R255" s="109"/>
      <c r="S255" s="218" t="str">
        <f>Table3[[#This Row],[Column12]]</f>
        <v>tags included</v>
      </c>
      <c r="T255" s="19"/>
      <c r="U255" s="122" t="str">
        <f>IF(Table3[[#This Row],[TagOrderMethod]]="Ratio:","plants per 1 tag",IF(Table3[[#This Row],[TagOrderMethod]]="tags included","",IF(Table3[[#This Row],[TagOrderMethod]]="Qty:","tags",IF(Table3[[#This Row],[TagOrderMethod]]="Auto:",IF(T255&lt;&gt;"","tags","")))))</f>
        <v/>
      </c>
      <c r="V255" s="123">
        <v>50</v>
      </c>
      <c r="W255" s="123" t="str">
        <f>IF(ISNUMBER(SEARCH("tag",Table3[[#This Row],[Notes]])), "Yes", "No")</f>
        <v>Yes</v>
      </c>
      <c r="X255" s="123" t="str">
        <f>IF(Table3[[#This Row],[Column11]]="yes","tags included","Auto:")</f>
        <v>tags included</v>
      </c>
      <c r="Y25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5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Row],[TagOrderMethod]]="Auto:",IF(T255&gt;0,T255,IF(COUNTBLANK(K255:R255)=8,"",(IF(Table3[[#This Row],[Column11]]&lt;&gt;"no",Table3[[#This Row],[Size]]*(SUM(Table3[[#This Row],[Date 1]:[Date 8]])),"")))),""))),(Table3[[#This Row],[Bundle]])),"")</f>
        <v/>
      </c>
      <c r="AA255" s="74" t="str">
        <f t="shared" si="4"/>
        <v/>
      </c>
      <c r="AB255" s="60"/>
      <c r="AC255" s="31"/>
      <c r="AD255" s="32"/>
      <c r="AE255" s="33"/>
      <c r="AF255" s="33" t="s">
        <v>16</v>
      </c>
      <c r="AG255" s="33" t="s">
        <v>16</v>
      </c>
      <c r="AH255" s="33" t="s">
        <v>626</v>
      </c>
      <c r="AI255" s="33" t="s">
        <v>16</v>
      </c>
      <c r="AJ255" s="33" t="s">
        <v>626</v>
      </c>
      <c r="AK255" s="105" t="b">
        <f>IF(AND(Table3[[#This Row],[Column7]]=TRUE,COUNTBLANK(Table3[[#This Row],[Date 1]:[Date 8]])=8),TRUE,FALSE)</f>
        <v>0</v>
      </c>
      <c r="AL255" s="105" t="b">
        <f>COUNTIF(Table3[[#This Row],[26]:[512]],"yes")&gt;0</f>
        <v>0</v>
      </c>
      <c r="AM255" s="25" t="e">
        <f>IF(COUNTBLANK(K255:AB255)&lt;&gt;13,IF(Table3[[#This Row],[Comments]]="Please order in multiples of 20. Minimum order of 100.",IF(COUNTBLANK(Table3[[#This Row],[Date 1]:[Order]])=12,"",1),1),IF(OR(G255="yes",H255="yes",I255="yes",F255="yes",#REF!="yes",J255="yes"),1,""))</f>
        <v>#REF!</v>
      </c>
    </row>
    <row r="256" spans="1:39" ht="36" thickBot="1">
      <c r="A256" s="20" t="s">
        <v>784</v>
      </c>
      <c r="B256" s="135" t="s">
        <v>8204</v>
      </c>
      <c r="C256" s="133" t="s">
        <v>7613</v>
      </c>
      <c r="D256" s="131" t="s">
        <v>5018</v>
      </c>
      <c r="E256" s="23" t="s">
        <v>7731</v>
      </c>
      <c r="F256" s="22" t="s">
        <v>16</v>
      </c>
      <c r="G256" s="22" t="s">
        <v>16</v>
      </c>
      <c r="H256" s="22" t="s">
        <v>626</v>
      </c>
      <c r="I256" s="22" t="s">
        <v>16</v>
      </c>
      <c r="J256" s="22" t="s">
        <v>626</v>
      </c>
      <c r="K256" s="15"/>
      <c r="L256" s="16"/>
      <c r="M256" s="16"/>
      <c r="N256" s="16"/>
      <c r="O256" s="16"/>
      <c r="P256" s="16"/>
      <c r="Q256" s="16"/>
      <c r="R256" s="109"/>
      <c r="S256" s="218" t="str">
        <f>Table3[[#This Row],[Column12]]</f>
        <v>tags included</v>
      </c>
      <c r="T256" s="19"/>
      <c r="U256" s="122" t="str">
        <f>IF(Table3[[#This Row],[TagOrderMethod]]="Ratio:","plants per 1 tag",IF(Table3[[#This Row],[TagOrderMethod]]="tags included","",IF(Table3[[#This Row],[TagOrderMethod]]="Qty:","tags",IF(Table3[[#This Row],[TagOrderMethod]]="Auto:",IF(T256&lt;&gt;"","tags","")))))</f>
        <v/>
      </c>
      <c r="V256" s="123">
        <v>50</v>
      </c>
      <c r="W256" s="123" t="str">
        <f>IF(ISNUMBER(SEARCH("tag",Table3[[#This Row],[Notes]])), "Yes", "No")</f>
        <v>Yes</v>
      </c>
      <c r="X256" s="123" t="str">
        <f>IF(Table3[[#This Row],[Column11]]="yes","tags included","Auto:")</f>
        <v>tags included</v>
      </c>
      <c r="Y25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5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Row],[TagOrderMethod]]="Auto:",IF(T256&gt;0,T256,IF(COUNTBLANK(K256:R256)=8,"",(IF(Table3[[#This Row],[Column11]]&lt;&gt;"no",Table3[[#This Row],[Size]]*(SUM(Table3[[#This Row],[Date 1]:[Date 8]])),"")))),""))),(Table3[[#This Row],[Bundle]])),"")</f>
        <v/>
      </c>
      <c r="AA256" s="74" t="str">
        <f t="shared" si="4"/>
        <v/>
      </c>
      <c r="AB256" s="60"/>
      <c r="AC256" s="31"/>
      <c r="AD256" s="32"/>
      <c r="AE256" s="33"/>
      <c r="AF256" s="33" t="s">
        <v>16</v>
      </c>
      <c r="AG256" s="33" t="s">
        <v>16</v>
      </c>
      <c r="AH256" s="33" t="s">
        <v>626</v>
      </c>
      <c r="AI256" s="33" t="s">
        <v>16</v>
      </c>
      <c r="AJ256" s="33" t="s">
        <v>626</v>
      </c>
      <c r="AK256" s="105" t="b">
        <f>IF(AND(Table3[[#This Row],[Column7]]=TRUE,COUNTBLANK(Table3[[#This Row],[Date 1]:[Date 8]])=8),TRUE,FALSE)</f>
        <v>0</v>
      </c>
      <c r="AL256" s="105" t="b">
        <f>COUNTIF(Table3[[#This Row],[26]:[512]],"yes")&gt;0</f>
        <v>0</v>
      </c>
      <c r="AM256" s="25" t="e">
        <f>IF(COUNTBLANK(K256:AB256)&lt;&gt;13,IF(Table3[[#This Row],[Comments]]="Please order in multiples of 20. Minimum order of 100.",IF(COUNTBLANK(Table3[[#This Row],[Date 1]:[Order]])=12,"",1),1),IF(OR(G256="yes",H256="yes",I256="yes",F256="yes",#REF!="yes",J256="yes"),1,""))</f>
        <v>#REF!</v>
      </c>
    </row>
    <row r="257" spans="1:39" ht="36" thickBot="1">
      <c r="A257" s="20" t="s">
        <v>784</v>
      </c>
      <c r="B257" s="135" t="s">
        <v>8204</v>
      </c>
      <c r="C257" s="133" t="s">
        <v>7613</v>
      </c>
      <c r="D257" s="131" t="s">
        <v>7802</v>
      </c>
      <c r="E257" s="23" t="s">
        <v>7731</v>
      </c>
      <c r="F257" s="22" t="s">
        <v>16</v>
      </c>
      <c r="G257" s="22" t="s">
        <v>16</v>
      </c>
      <c r="H257" s="22" t="s">
        <v>626</v>
      </c>
      <c r="I257" s="22" t="s">
        <v>16</v>
      </c>
      <c r="J257" s="22" t="s">
        <v>626</v>
      </c>
      <c r="K257" s="15"/>
      <c r="L257" s="16"/>
      <c r="M257" s="16"/>
      <c r="N257" s="16"/>
      <c r="O257" s="16"/>
      <c r="P257" s="16"/>
      <c r="Q257" s="16"/>
      <c r="R257" s="109"/>
      <c r="S257" s="218" t="str">
        <f>Table3[[#This Row],[Column12]]</f>
        <v>tags included</v>
      </c>
      <c r="T257" s="19"/>
      <c r="U257" s="122" t="str">
        <f>IF(Table3[[#This Row],[TagOrderMethod]]="Ratio:","plants per 1 tag",IF(Table3[[#This Row],[TagOrderMethod]]="tags included","",IF(Table3[[#This Row],[TagOrderMethod]]="Qty:","tags",IF(Table3[[#This Row],[TagOrderMethod]]="Auto:",IF(T257&lt;&gt;"","tags","")))))</f>
        <v/>
      </c>
      <c r="V257" s="123">
        <v>50</v>
      </c>
      <c r="W257" s="123" t="str">
        <f>IF(ISNUMBER(SEARCH("tag",Table3[[#This Row],[Notes]])), "Yes", "No")</f>
        <v>Yes</v>
      </c>
      <c r="X257" s="123" t="str">
        <f>IF(Table3[[#This Row],[Column11]]="yes","tags included","Auto:")</f>
        <v>tags included</v>
      </c>
      <c r="Y25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5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Row],[TagOrderMethod]]="Auto:",IF(T257&gt;0,T257,IF(COUNTBLANK(K257:R257)=8,"",(IF(Table3[[#This Row],[Column11]]&lt;&gt;"no",Table3[[#This Row],[Size]]*(SUM(Table3[[#This Row],[Date 1]:[Date 8]])),"")))),""))),(Table3[[#This Row],[Bundle]])),"")</f>
        <v/>
      </c>
      <c r="AA257" s="74" t="str">
        <f t="shared" si="4"/>
        <v/>
      </c>
      <c r="AB257" s="60"/>
      <c r="AC257" s="31"/>
      <c r="AD257" s="32"/>
      <c r="AE257" s="33"/>
      <c r="AF257" s="33" t="s">
        <v>16</v>
      </c>
      <c r="AG257" s="33" t="s">
        <v>16</v>
      </c>
      <c r="AH257" s="33" t="s">
        <v>626</v>
      </c>
      <c r="AI257" s="33" t="s">
        <v>16</v>
      </c>
      <c r="AJ257" s="33" t="s">
        <v>626</v>
      </c>
      <c r="AK257" s="105" t="b">
        <f>IF(AND(Table3[[#This Row],[Column7]]=TRUE,COUNTBLANK(Table3[[#This Row],[Date 1]:[Date 8]])=8),TRUE,FALSE)</f>
        <v>0</v>
      </c>
      <c r="AL257" s="105" t="b">
        <f>COUNTIF(Table3[[#This Row],[26]:[512]],"yes")&gt;0</f>
        <v>0</v>
      </c>
      <c r="AM257" s="25" t="e">
        <f>IF(COUNTBLANK(K257:AB257)&lt;&gt;13,IF(Table3[[#This Row],[Comments]]="Please order in multiples of 20. Minimum order of 100.",IF(COUNTBLANK(Table3[[#This Row],[Date 1]:[Order]])=12,"",1),1),IF(OR(G257="yes",H257="yes",I257="yes",F257="yes",#REF!="yes",J257="yes"),1,""))</f>
        <v>#REF!</v>
      </c>
    </row>
    <row r="258" spans="1:39" ht="36" thickBot="1">
      <c r="A258" s="20" t="s">
        <v>784</v>
      </c>
      <c r="B258" s="135" t="s">
        <v>8204</v>
      </c>
      <c r="C258" s="133" t="s">
        <v>7613</v>
      </c>
      <c r="D258" s="131" t="s">
        <v>7836</v>
      </c>
      <c r="E258" s="23" t="s">
        <v>7731</v>
      </c>
      <c r="F258" s="22" t="s">
        <v>16</v>
      </c>
      <c r="G258" s="22" t="s">
        <v>16</v>
      </c>
      <c r="H258" s="22" t="s">
        <v>626</v>
      </c>
      <c r="I258" s="22" t="s">
        <v>16</v>
      </c>
      <c r="J258" s="22" t="s">
        <v>626</v>
      </c>
      <c r="K258" s="15"/>
      <c r="L258" s="16"/>
      <c r="M258" s="16"/>
      <c r="N258" s="16"/>
      <c r="O258" s="16"/>
      <c r="P258" s="16"/>
      <c r="Q258" s="16"/>
      <c r="R258" s="109"/>
      <c r="S258" s="218" t="str">
        <f>Table3[[#This Row],[Column12]]</f>
        <v>tags included</v>
      </c>
      <c r="T258" s="19"/>
      <c r="U258" s="122" t="str">
        <f>IF(Table3[[#This Row],[TagOrderMethod]]="Ratio:","plants per 1 tag",IF(Table3[[#This Row],[TagOrderMethod]]="tags included","",IF(Table3[[#This Row],[TagOrderMethod]]="Qty:","tags",IF(Table3[[#This Row],[TagOrderMethod]]="Auto:",IF(T258&lt;&gt;"","tags","")))))</f>
        <v/>
      </c>
      <c r="V258" s="123">
        <v>50</v>
      </c>
      <c r="W258" s="123" t="str">
        <f>IF(ISNUMBER(SEARCH("tag",Table3[[#This Row],[Notes]])), "Yes", "No")</f>
        <v>Yes</v>
      </c>
      <c r="X258" s="123" t="str">
        <f>IF(Table3[[#This Row],[Column11]]="yes","tags included","Auto:")</f>
        <v>tags included</v>
      </c>
      <c r="Y25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5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Row],[TagOrderMethod]]="Auto:",IF(T258&gt;0,T258,IF(COUNTBLANK(K258:R258)=8,"",(IF(Table3[[#This Row],[Column11]]&lt;&gt;"no",Table3[[#This Row],[Size]]*(SUM(Table3[[#This Row],[Date 1]:[Date 8]])),"")))),""))),(Table3[[#This Row],[Bundle]])),"")</f>
        <v/>
      </c>
      <c r="AA258" s="74" t="str">
        <f t="shared" si="4"/>
        <v/>
      </c>
      <c r="AB258" s="60"/>
      <c r="AC258" s="31"/>
      <c r="AD258" s="32"/>
      <c r="AE258" s="33"/>
      <c r="AF258" s="33" t="s">
        <v>16</v>
      </c>
      <c r="AG258" s="33" t="s">
        <v>16</v>
      </c>
      <c r="AH258" s="33" t="s">
        <v>626</v>
      </c>
      <c r="AI258" s="33" t="s">
        <v>16</v>
      </c>
      <c r="AJ258" s="33" t="s">
        <v>626</v>
      </c>
      <c r="AK258" s="105" t="b">
        <f>IF(AND(Table3[[#This Row],[Column7]]=TRUE,COUNTBLANK(Table3[[#This Row],[Date 1]:[Date 8]])=8),TRUE,FALSE)</f>
        <v>0</v>
      </c>
      <c r="AL258" s="105" t="b">
        <f>COUNTIF(Table3[[#This Row],[26]:[512]],"yes")&gt;0</f>
        <v>0</v>
      </c>
      <c r="AM258" s="25" t="e">
        <f>IF(COUNTBLANK(K258:AB258)&lt;&gt;13,IF(Table3[[#This Row],[Comments]]="Please order in multiples of 20. Minimum order of 100.",IF(COUNTBLANK(Table3[[#This Row],[Date 1]:[Order]])=12,"",1),1),IF(OR(G258="yes",H258="yes",I258="yes",F258="yes",#REF!="yes",J258="yes"),1,""))</f>
        <v>#REF!</v>
      </c>
    </row>
    <row r="259" spans="1:39" ht="36" thickBot="1">
      <c r="A259" s="20" t="s">
        <v>784</v>
      </c>
      <c r="B259" s="135" t="s">
        <v>8204</v>
      </c>
      <c r="C259" s="133" t="s">
        <v>7613</v>
      </c>
      <c r="D259" s="131" t="s">
        <v>7803</v>
      </c>
      <c r="E259" s="23" t="s">
        <v>7731</v>
      </c>
      <c r="F259" s="22" t="s">
        <v>16</v>
      </c>
      <c r="G259" s="22" t="s">
        <v>16</v>
      </c>
      <c r="H259" s="22" t="s">
        <v>626</v>
      </c>
      <c r="I259" s="22" t="s">
        <v>16</v>
      </c>
      <c r="J259" s="22" t="s">
        <v>626</v>
      </c>
      <c r="K259" s="15"/>
      <c r="L259" s="16"/>
      <c r="M259" s="16"/>
      <c r="N259" s="16"/>
      <c r="O259" s="16"/>
      <c r="P259" s="16"/>
      <c r="Q259" s="16"/>
      <c r="R259" s="109"/>
      <c r="S259" s="218" t="str">
        <f>Table3[[#This Row],[Column12]]</f>
        <v>tags included</v>
      </c>
      <c r="T259" s="19"/>
      <c r="U259" s="122" t="str">
        <f>IF(Table3[[#This Row],[TagOrderMethod]]="Ratio:","plants per 1 tag",IF(Table3[[#This Row],[TagOrderMethod]]="tags included","",IF(Table3[[#This Row],[TagOrderMethod]]="Qty:","tags",IF(Table3[[#This Row],[TagOrderMethod]]="Auto:",IF(T259&lt;&gt;"","tags","")))))</f>
        <v/>
      </c>
      <c r="V259" s="123">
        <v>50</v>
      </c>
      <c r="W259" s="123" t="str">
        <f>IF(ISNUMBER(SEARCH("tag",Table3[[#This Row],[Notes]])), "Yes", "No")</f>
        <v>Yes</v>
      </c>
      <c r="X259" s="123" t="str">
        <f>IF(Table3[[#This Row],[Column11]]="yes","tags included","Auto:")</f>
        <v>tags included</v>
      </c>
      <c r="Y25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5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Row],[TagOrderMethod]]="Auto:",IF(T259&gt;0,T259,IF(COUNTBLANK(K259:R259)=8,"",(IF(Table3[[#This Row],[Column11]]&lt;&gt;"no",Table3[[#This Row],[Size]]*(SUM(Table3[[#This Row],[Date 1]:[Date 8]])),"")))),""))),(Table3[[#This Row],[Bundle]])),"")</f>
        <v/>
      </c>
      <c r="AA259" s="74" t="str">
        <f t="shared" si="4"/>
        <v/>
      </c>
      <c r="AB259" s="60"/>
      <c r="AC259" s="31"/>
      <c r="AD259" s="32"/>
      <c r="AE259" s="33"/>
      <c r="AF259" s="33" t="s">
        <v>16</v>
      </c>
      <c r="AG259" s="33" t="s">
        <v>16</v>
      </c>
      <c r="AH259" s="33" t="s">
        <v>626</v>
      </c>
      <c r="AI259" s="33" t="s">
        <v>16</v>
      </c>
      <c r="AJ259" s="33" t="s">
        <v>626</v>
      </c>
      <c r="AK259" s="105" t="b">
        <f>IF(AND(Table3[[#This Row],[Column7]]=TRUE,COUNTBLANK(Table3[[#This Row],[Date 1]:[Date 8]])=8),TRUE,FALSE)</f>
        <v>0</v>
      </c>
      <c r="AL259" s="105" t="b">
        <f>COUNTIF(Table3[[#This Row],[26]:[512]],"yes")&gt;0</f>
        <v>0</v>
      </c>
      <c r="AM259" s="25" t="e">
        <f>IF(COUNTBLANK(K259:AB259)&lt;&gt;13,IF(Table3[[#This Row],[Comments]]="Please order in multiples of 20. Minimum order of 100.",IF(COUNTBLANK(Table3[[#This Row],[Date 1]:[Order]])=12,"",1),1),IF(OR(G259="yes",H259="yes",I259="yes",F259="yes",#REF!="yes",J259="yes"),1,""))</f>
        <v>#REF!</v>
      </c>
    </row>
    <row r="260" spans="1:39" ht="36" thickBot="1">
      <c r="A260" s="20" t="s">
        <v>784</v>
      </c>
      <c r="B260" s="135" t="s">
        <v>8204</v>
      </c>
      <c r="C260" s="133" t="s">
        <v>7613</v>
      </c>
      <c r="D260" s="131" t="s">
        <v>7804</v>
      </c>
      <c r="E260" s="23" t="s">
        <v>7731</v>
      </c>
      <c r="F260" s="22" t="s">
        <v>16</v>
      </c>
      <c r="G260" s="22" t="s">
        <v>16</v>
      </c>
      <c r="H260" s="22" t="s">
        <v>626</v>
      </c>
      <c r="I260" s="22" t="s">
        <v>16</v>
      </c>
      <c r="J260" s="22" t="s">
        <v>626</v>
      </c>
      <c r="K260" s="15"/>
      <c r="L260" s="16"/>
      <c r="M260" s="16"/>
      <c r="N260" s="16"/>
      <c r="O260" s="16"/>
      <c r="P260" s="16"/>
      <c r="Q260" s="16"/>
      <c r="R260" s="109"/>
      <c r="S260" s="218" t="str">
        <f>Table3[[#This Row],[Column12]]</f>
        <v>tags included</v>
      </c>
      <c r="T260" s="19"/>
      <c r="U260" s="122" t="str">
        <f>IF(Table3[[#This Row],[TagOrderMethod]]="Ratio:","plants per 1 tag",IF(Table3[[#This Row],[TagOrderMethod]]="tags included","",IF(Table3[[#This Row],[TagOrderMethod]]="Qty:","tags",IF(Table3[[#This Row],[TagOrderMethod]]="Auto:",IF(T260&lt;&gt;"","tags","")))))</f>
        <v/>
      </c>
      <c r="V260" s="123">
        <v>50</v>
      </c>
      <c r="W260" s="123" t="str">
        <f>IF(ISNUMBER(SEARCH("tag",Table3[[#This Row],[Notes]])), "Yes", "No")</f>
        <v>Yes</v>
      </c>
      <c r="X260" s="123" t="str">
        <f>IF(Table3[[#This Row],[Column11]]="yes","tags included","Auto:")</f>
        <v>tags included</v>
      </c>
      <c r="Y26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6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Row],[TagOrderMethod]]="Auto:",IF(T260&gt;0,T260,IF(COUNTBLANK(K260:R260)=8,"",(IF(Table3[[#This Row],[Column11]]&lt;&gt;"no",Table3[[#This Row],[Size]]*(SUM(Table3[[#This Row],[Date 1]:[Date 8]])),"")))),""))),(Table3[[#This Row],[Bundle]])),"")</f>
        <v/>
      </c>
      <c r="AA260" s="74" t="str">
        <f t="shared" si="4"/>
        <v/>
      </c>
      <c r="AB260" s="60"/>
      <c r="AC260" s="31"/>
      <c r="AD260" s="32"/>
      <c r="AE260" s="33"/>
      <c r="AF260" s="33" t="s">
        <v>16</v>
      </c>
      <c r="AG260" s="33" t="s">
        <v>16</v>
      </c>
      <c r="AH260" s="33" t="s">
        <v>626</v>
      </c>
      <c r="AI260" s="33" t="s">
        <v>16</v>
      </c>
      <c r="AJ260" s="33" t="s">
        <v>626</v>
      </c>
      <c r="AK260" s="105" t="b">
        <f>IF(AND(Table3[[#This Row],[Column7]]=TRUE,COUNTBLANK(Table3[[#This Row],[Date 1]:[Date 8]])=8),TRUE,FALSE)</f>
        <v>0</v>
      </c>
      <c r="AL260" s="105" t="b">
        <f>COUNTIF(Table3[[#This Row],[26]:[512]],"yes")&gt;0</f>
        <v>0</v>
      </c>
      <c r="AM260" s="25" t="e">
        <f>IF(COUNTBLANK(K260:AB260)&lt;&gt;13,IF(Table3[[#This Row],[Comments]]="Please order in multiples of 20. Minimum order of 100.",IF(COUNTBLANK(Table3[[#This Row],[Date 1]:[Order]])=12,"",1),1),IF(OR(G260="yes",H260="yes",I260="yes",F260="yes",#REF!="yes",J260="yes"),1,""))</f>
        <v>#REF!</v>
      </c>
    </row>
    <row r="261" spans="1:39" ht="36" thickBot="1">
      <c r="A261" s="20" t="s">
        <v>784</v>
      </c>
      <c r="B261" s="135" t="s">
        <v>8204</v>
      </c>
      <c r="C261" s="133" t="s">
        <v>7613</v>
      </c>
      <c r="D261" s="131" t="s">
        <v>7806</v>
      </c>
      <c r="E261" s="23" t="s">
        <v>7731</v>
      </c>
      <c r="F261" s="22" t="s">
        <v>16</v>
      </c>
      <c r="G261" s="22" t="s">
        <v>16</v>
      </c>
      <c r="H261" s="22" t="s">
        <v>626</v>
      </c>
      <c r="I261" s="22" t="s">
        <v>16</v>
      </c>
      <c r="J261" s="22" t="s">
        <v>626</v>
      </c>
      <c r="K261" s="15"/>
      <c r="L261" s="16"/>
      <c r="M261" s="16"/>
      <c r="N261" s="16"/>
      <c r="O261" s="16"/>
      <c r="P261" s="16"/>
      <c r="Q261" s="16"/>
      <c r="R261" s="109"/>
      <c r="S261" s="218" t="str">
        <f>Table3[[#This Row],[Column12]]</f>
        <v>tags included</v>
      </c>
      <c r="T261" s="19"/>
      <c r="U261" s="122" t="str">
        <f>IF(Table3[[#This Row],[TagOrderMethod]]="Ratio:","plants per 1 tag",IF(Table3[[#This Row],[TagOrderMethod]]="tags included","",IF(Table3[[#This Row],[TagOrderMethod]]="Qty:","tags",IF(Table3[[#This Row],[TagOrderMethod]]="Auto:",IF(T261&lt;&gt;"","tags","")))))</f>
        <v/>
      </c>
      <c r="V261" s="123">
        <v>50</v>
      </c>
      <c r="W261" s="123" t="str">
        <f>IF(ISNUMBER(SEARCH("tag",Table3[[#This Row],[Notes]])), "Yes", "No")</f>
        <v>Yes</v>
      </c>
      <c r="X261" s="123" t="str">
        <f>IF(Table3[[#This Row],[Column11]]="yes","tags included","Auto:")</f>
        <v>tags included</v>
      </c>
      <c r="Y26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6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Row],[TagOrderMethod]]="Auto:",IF(T261&gt;0,T261,IF(COUNTBLANK(K261:R261)=8,"",(IF(Table3[[#This Row],[Column11]]&lt;&gt;"no",Table3[[#This Row],[Size]]*(SUM(Table3[[#This Row],[Date 1]:[Date 8]])),"")))),""))),(Table3[[#This Row],[Bundle]])),"")</f>
        <v/>
      </c>
      <c r="AA261" s="74" t="str">
        <f t="shared" ref="AA261:AA324" si="5">IF(SUM(K261:R261)&gt;0,SUM(K261:R261) &amp;" units","")</f>
        <v/>
      </c>
      <c r="AB261" s="60"/>
      <c r="AC261" s="31"/>
      <c r="AD261" s="32"/>
      <c r="AE261" s="33"/>
      <c r="AF261" s="33" t="s">
        <v>16</v>
      </c>
      <c r="AG261" s="33" t="s">
        <v>16</v>
      </c>
      <c r="AH261" s="33" t="s">
        <v>626</v>
      </c>
      <c r="AI261" s="33" t="s">
        <v>16</v>
      </c>
      <c r="AJ261" s="33" t="s">
        <v>626</v>
      </c>
      <c r="AK261" s="105" t="b">
        <f>IF(AND(Table3[[#This Row],[Column7]]=TRUE,COUNTBLANK(Table3[[#This Row],[Date 1]:[Date 8]])=8),TRUE,FALSE)</f>
        <v>0</v>
      </c>
      <c r="AL261" s="105" t="b">
        <f>COUNTIF(Table3[[#This Row],[26]:[512]],"yes")&gt;0</f>
        <v>0</v>
      </c>
      <c r="AM261" s="25" t="e">
        <f>IF(COUNTBLANK(K261:AB261)&lt;&gt;13,IF(Table3[[#This Row],[Comments]]="Please order in multiples of 20. Minimum order of 100.",IF(COUNTBLANK(Table3[[#This Row],[Date 1]:[Order]])=12,"",1),1),IF(OR(G261="yes",H261="yes",I261="yes",F261="yes",#REF!="yes",J261="yes"),1,""))</f>
        <v>#REF!</v>
      </c>
    </row>
    <row r="262" spans="1:39" ht="36" thickBot="1">
      <c r="A262" s="20" t="s">
        <v>784</v>
      </c>
      <c r="B262" s="135" t="s">
        <v>8204</v>
      </c>
      <c r="C262" s="133" t="s">
        <v>7614</v>
      </c>
      <c r="D262" s="131" t="s">
        <v>7807</v>
      </c>
      <c r="E262" s="23" t="s">
        <v>7731</v>
      </c>
      <c r="F262" s="22" t="s">
        <v>16</v>
      </c>
      <c r="G262" s="22" t="s">
        <v>16</v>
      </c>
      <c r="H262" s="22" t="s">
        <v>626</v>
      </c>
      <c r="I262" s="22" t="s">
        <v>16</v>
      </c>
      <c r="J262" s="22" t="s">
        <v>626</v>
      </c>
      <c r="K262" s="15"/>
      <c r="L262" s="16"/>
      <c r="M262" s="16"/>
      <c r="N262" s="16"/>
      <c r="O262" s="16"/>
      <c r="P262" s="16"/>
      <c r="Q262" s="16"/>
      <c r="R262" s="109"/>
      <c r="S262" s="218" t="str">
        <f>Table3[[#This Row],[Column12]]</f>
        <v>tags included</v>
      </c>
      <c r="T262" s="19"/>
      <c r="U262" s="122" t="str">
        <f>IF(Table3[[#This Row],[TagOrderMethod]]="Ratio:","plants per 1 tag",IF(Table3[[#This Row],[TagOrderMethod]]="tags included","",IF(Table3[[#This Row],[TagOrderMethod]]="Qty:","tags",IF(Table3[[#This Row],[TagOrderMethod]]="Auto:",IF(T262&lt;&gt;"","tags","")))))</f>
        <v/>
      </c>
      <c r="V262" s="123">
        <v>50</v>
      </c>
      <c r="W262" s="123" t="str">
        <f>IF(ISNUMBER(SEARCH("tag",Table3[[#This Row],[Notes]])), "Yes", "No")</f>
        <v>Yes</v>
      </c>
      <c r="X262" s="123" t="str">
        <f>IF(Table3[[#This Row],[Column11]]="yes","tags included","Auto:")</f>
        <v>tags included</v>
      </c>
      <c r="Y26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6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Row],[TagOrderMethod]]="Auto:",IF(T262&gt;0,T262,IF(COUNTBLANK(K262:R262)=8,"",(IF(Table3[[#This Row],[Column11]]&lt;&gt;"no",Table3[[#This Row],[Size]]*(SUM(Table3[[#This Row],[Date 1]:[Date 8]])),"")))),""))),(Table3[[#This Row],[Bundle]])),"")</f>
        <v/>
      </c>
      <c r="AA262" s="74" t="str">
        <f t="shared" si="5"/>
        <v/>
      </c>
      <c r="AB262" s="60"/>
      <c r="AC262" s="31"/>
      <c r="AD262" s="32"/>
      <c r="AE262" s="33"/>
      <c r="AF262" s="33" t="s">
        <v>16</v>
      </c>
      <c r="AG262" s="33" t="s">
        <v>16</v>
      </c>
      <c r="AH262" s="33" t="s">
        <v>626</v>
      </c>
      <c r="AI262" s="33" t="s">
        <v>16</v>
      </c>
      <c r="AJ262" s="33" t="s">
        <v>626</v>
      </c>
      <c r="AK262" s="105" t="b">
        <f>IF(AND(Table3[[#This Row],[Column7]]=TRUE,COUNTBLANK(Table3[[#This Row],[Date 1]:[Date 8]])=8),TRUE,FALSE)</f>
        <v>0</v>
      </c>
      <c r="AL262" s="105" t="b">
        <f>COUNTIF(Table3[[#This Row],[26]:[512]],"yes")&gt;0</f>
        <v>0</v>
      </c>
      <c r="AM262" s="25" t="e">
        <f>IF(COUNTBLANK(K262:AB262)&lt;&gt;13,IF(Table3[[#This Row],[Comments]]="Please order in multiples of 20. Minimum order of 100.",IF(COUNTBLANK(Table3[[#This Row],[Date 1]:[Order]])=12,"",1),1),IF(OR(G262="yes",H262="yes",I262="yes",F262="yes",#REF!="yes",J262="yes"),1,""))</f>
        <v>#REF!</v>
      </c>
    </row>
    <row r="263" spans="1:39" ht="36" thickBot="1">
      <c r="A263" s="20" t="s">
        <v>784</v>
      </c>
      <c r="B263" s="135" t="s">
        <v>8204</v>
      </c>
      <c r="C263" s="133" t="s">
        <v>7614</v>
      </c>
      <c r="D263" s="131" t="s">
        <v>7808</v>
      </c>
      <c r="E263" s="23" t="s">
        <v>7731</v>
      </c>
      <c r="F263" s="22" t="s">
        <v>16</v>
      </c>
      <c r="G263" s="22" t="s">
        <v>16</v>
      </c>
      <c r="H263" s="22" t="s">
        <v>626</v>
      </c>
      <c r="I263" s="22" t="s">
        <v>16</v>
      </c>
      <c r="J263" s="22" t="s">
        <v>626</v>
      </c>
      <c r="K263" s="15"/>
      <c r="L263" s="16"/>
      <c r="M263" s="16"/>
      <c r="N263" s="16"/>
      <c r="O263" s="16"/>
      <c r="P263" s="16"/>
      <c r="Q263" s="16"/>
      <c r="R263" s="109"/>
      <c r="S263" s="218" t="str">
        <f>Table3[[#This Row],[Column12]]</f>
        <v>tags included</v>
      </c>
      <c r="T263" s="19"/>
      <c r="U263" s="122" t="str">
        <f>IF(Table3[[#This Row],[TagOrderMethod]]="Ratio:","plants per 1 tag",IF(Table3[[#This Row],[TagOrderMethod]]="tags included","",IF(Table3[[#This Row],[TagOrderMethod]]="Qty:","tags",IF(Table3[[#This Row],[TagOrderMethod]]="Auto:",IF(T263&lt;&gt;"","tags","")))))</f>
        <v/>
      </c>
      <c r="V263" s="123">
        <v>50</v>
      </c>
      <c r="W263" s="123" t="str">
        <f>IF(ISNUMBER(SEARCH("tag",Table3[[#This Row],[Notes]])), "Yes", "No")</f>
        <v>Yes</v>
      </c>
      <c r="X263" s="123" t="str">
        <f>IF(Table3[[#This Row],[Column11]]="yes","tags included","Auto:")</f>
        <v>tags included</v>
      </c>
      <c r="Y26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6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Row],[TagOrderMethod]]="Auto:",IF(T263&gt;0,T263,IF(COUNTBLANK(K263:R263)=8,"",(IF(Table3[[#This Row],[Column11]]&lt;&gt;"no",Table3[[#This Row],[Size]]*(SUM(Table3[[#This Row],[Date 1]:[Date 8]])),"")))),""))),(Table3[[#This Row],[Bundle]])),"")</f>
        <v/>
      </c>
      <c r="AA263" s="74" t="str">
        <f t="shared" si="5"/>
        <v/>
      </c>
      <c r="AB263" s="60"/>
      <c r="AC263" s="31"/>
      <c r="AD263" s="32"/>
      <c r="AE263" s="33"/>
      <c r="AF263" s="33" t="s">
        <v>16</v>
      </c>
      <c r="AG263" s="33" t="s">
        <v>16</v>
      </c>
      <c r="AH263" s="33" t="s">
        <v>626</v>
      </c>
      <c r="AI263" s="33" t="s">
        <v>16</v>
      </c>
      <c r="AJ263" s="33" t="s">
        <v>626</v>
      </c>
      <c r="AK263" s="105" t="b">
        <f>IF(AND(Table3[[#This Row],[Column7]]=TRUE,COUNTBLANK(Table3[[#This Row],[Date 1]:[Date 8]])=8),TRUE,FALSE)</f>
        <v>0</v>
      </c>
      <c r="AL263" s="105" t="b">
        <f>COUNTIF(Table3[[#This Row],[26]:[512]],"yes")&gt;0</f>
        <v>0</v>
      </c>
      <c r="AM263" s="25" t="e">
        <f>IF(COUNTBLANK(K263:AB263)&lt;&gt;13,IF(Table3[[#This Row],[Comments]]="Please order in multiples of 20. Minimum order of 100.",IF(COUNTBLANK(Table3[[#This Row],[Date 1]:[Order]])=12,"",1),1),IF(OR(G263="yes",H263="yes",I263="yes",F263="yes",#REF!="yes",J263="yes"),1,""))</f>
        <v>#REF!</v>
      </c>
    </row>
    <row r="264" spans="1:39" ht="36" thickBot="1">
      <c r="A264" s="20" t="s">
        <v>784</v>
      </c>
      <c r="B264" s="135" t="s">
        <v>8204</v>
      </c>
      <c r="C264" s="133" t="s">
        <v>7614</v>
      </c>
      <c r="D264" s="131" t="s">
        <v>7754</v>
      </c>
      <c r="E264" s="23" t="s">
        <v>7731</v>
      </c>
      <c r="F264" s="22" t="s">
        <v>16</v>
      </c>
      <c r="G264" s="22" t="s">
        <v>16</v>
      </c>
      <c r="H264" s="22" t="s">
        <v>626</v>
      </c>
      <c r="I264" s="22" t="s">
        <v>16</v>
      </c>
      <c r="J264" s="22" t="s">
        <v>626</v>
      </c>
      <c r="K264" s="15"/>
      <c r="L264" s="16"/>
      <c r="M264" s="16"/>
      <c r="N264" s="16"/>
      <c r="O264" s="16"/>
      <c r="P264" s="16"/>
      <c r="Q264" s="16"/>
      <c r="R264" s="109"/>
      <c r="S264" s="218" t="str">
        <f>Table3[[#This Row],[Column12]]</f>
        <v>tags included</v>
      </c>
      <c r="T264" s="19"/>
      <c r="U264" s="122" t="str">
        <f>IF(Table3[[#This Row],[TagOrderMethod]]="Ratio:","plants per 1 tag",IF(Table3[[#This Row],[TagOrderMethod]]="tags included","",IF(Table3[[#This Row],[TagOrderMethod]]="Qty:","tags",IF(Table3[[#This Row],[TagOrderMethod]]="Auto:",IF(T264&lt;&gt;"","tags","")))))</f>
        <v/>
      </c>
      <c r="V264" s="123">
        <v>50</v>
      </c>
      <c r="W264" s="123" t="str">
        <f>IF(ISNUMBER(SEARCH("tag",Table3[[#This Row],[Notes]])), "Yes", "No")</f>
        <v>Yes</v>
      </c>
      <c r="X264" s="123" t="str">
        <f>IF(Table3[[#This Row],[Column11]]="yes","tags included","Auto:")</f>
        <v>tags included</v>
      </c>
      <c r="Y26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6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Row],[TagOrderMethod]]="Auto:",IF(T264&gt;0,T264,IF(COUNTBLANK(K264:R264)=8,"",(IF(Table3[[#This Row],[Column11]]&lt;&gt;"no",Table3[[#This Row],[Size]]*(SUM(Table3[[#This Row],[Date 1]:[Date 8]])),"")))),""))),(Table3[[#This Row],[Bundle]])),"")</f>
        <v/>
      </c>
      <c r="AA264" s="74" t="str">
        <f t="shared" si="5"/>
        <v/>
      </c>
      <c r="AB264" s="60"/>
      <c r="AC264" s="31"/>
      <c r="AD264" s="32"/>
      <c r="AE264" s="33"/>
      <c r="AF264" s="33" t="s">
        <v>16</v>
      </c>
      <c r="AG264" s="33" t="s">
        <v>16</v>
      </c>
      <c r="AH264" s="33" t="s">
        <v>626</v>
      </c>
      <c r="AI264" s="33" t="s">
        <v>16</v>
      </c>
      <c r="AJ264" s="33" t="s">
        <v>626</v>
      </c>
      <c r="AK264" s="105" t="b">
        <f>IF(AND(Table3[[#This Row],[Column7]]=TRUE,COUNTBLANK(Table3[[#This Row],[Date 1]:[Date 8]])=8),TRUE,FALSE)</f>
        <v>0</v>
      </c>
      <c r="AL264" s="105" t="b">
        <f>COUNTIF(Table3[[#This Row],[26]:[512]],"yes")&gt;0</f>
        <v>0</v>
      </c>
      <c r="AM264" s="25" t="e">
        <f>IF(COUNTBLANK(K264:AB264)&lt;&gt;13,IF(Table3[[#This Row],[Comments]]="Please order in multiples of 20. Minimum order of 100.",IF(COUNTBLANK(Table3[[#This Row],[Date 1]:[Order]])=12,"",1),1),IF(OR(G264="yes",H264="yes",I264="yes",F264="yes",#REF!="yes",J264="yes"),1,""))</f>
        <v>#REF!</v>
      </c>
    </row>
    <row r="265" spans="1:39" ht="36" thickBot="1">
      <c r="A265" s="20" t="s">
        <v>784</v>
      </c>
      <c r="B265" s="135" t="s">
        <v>8204</v>
      </c>
      <c r="C265" s="133" t="s">
        <v>7614</v>
      </c>
      <c r="D265" s="131" t="s">
        <v>7809</v>
      </c>
      <c r="E265" s="23" t="s">
        <v>7731</v>
      </c>
      <c r="F265" s="22" t="s">
        <v>16</v>
      </c>
      <c r="G265" s="22" t="s">
        <v>16</v>
      </c>
      <c r="H265" s="22" t="s">
        <v>626</v>
      </c>
      <c r="I265" s="22" t="s">
        <v>16</v>
      </c>
      <c r="J265" s="22" t="s">
        <v>626</v>
      </c>
      <c r="K265" s="15"/>
      <c r="L265" s="16"/>
      <c r="M265" s="16"/>
      <c r="N265" s="16"/>
      <c r="O265" s="16"/>
      <c r="P265" s="16"/>
      <c r="Q265" s="16"/>
      <c r="R265" s="109"/>
      <c r="S265" s="218" t="str">
        <f>Table3[[#This Row],[Column12]]</f>
        <v>tags included</v>
      </c>
      <c r="T265" s="19"/>
      <c r="U265" s="122" t="str">
        <f>IF(Table3[[#This Row],[TagOrderMethod]]="Ratio:","plants per 1 tag",IF(Table3[[#This Row],[TagOrderMethod]]="tags included","",IF(Table3[[#This Row],[TagOrderMethod]]="Qty:","tags",IF(Table3[[#This Row],[TagOrderMethod]]="Auto:",IF(T265&lt;&gt;"","tags","")))))</f>
        <v/>
      </c>
      <c r="V265" s="123">
        <v>50</v>
      </c>
      <c r="W265" s="123" t="str">
        <f>IF(ISNUMBER(SEARCH("tag",Table3[[#This Row],[Notes]])), "Yes", "No")</f>
        <v>Yes</v>
      </c>
      <c r="X265" s="123" t="str">
        <f>IF(Table3[[#This Row],[Column11]]="yes","tags included","Auto:")</f>
        <v>tags included</v>
      </c>
      <c r="Y26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6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Row],[TagOrderMethod]]="Auto:",IF(T265&gt;0,T265,IF(COUNTBLANK(K265:R265)=8,"",(IF(Table3[[#This Row],[Column11]]&lt;&gt;"no",Table3[[#This Row],[Size]]*(SUM(Table3[[#This Row],[Date 1]:[Date 8]])),"")))),""))),(Table3[[#This Row],[Bundle]])),"")</f>
        <v/>
      </c>
      <c r="AA265" s="74" t="str">
        <f t="shared" si="5"/>
        <v/>
      </c>
      <c r="AB265" s="60"/>
      <c r="AC265" s="31"/>
      <c r="AD265" s="32"/>
      <c r="AE265" s="33"/>
      <c r="AF265" s="33" t="s">
        <v>16</v>
      </c>
      <c r="AG265" s="33" t="s">
        <v>16</v>
      </c>
      <c r="AH265" s="33" t="s">
        <v>626</v>
      </c>
      <c r="AI265" s="33" t="s">
        <v>16</v>
      </c>
      <c r="AJ265" s="33" t="s">
        <v>626</v>
      </c>
      <c r="AK265" s="105" t="b">
        <f>IF(AND(Table3[[#This Row],[Column7]]=TRUE,COUNTBLANK(Table3[[#This Row],[Date 1]:[Date 8]])=8),TRUE,FALSE)</f>
        <v>0</v>
      </c>
      <c r="AL265" s="105" t="b">
        <f>COUNTIF(Table3[[#This Row],[26]:[512]],"yes")&gt;0</f>
        <v>0</v>
      </c>
      <c r="AM265" s="25" t="e">
        <f>IF(COUNTBLANK(K265:AB265)&lt;&gt;13,IF(Table3[[#This Row],[Comments]]="Please order in multiples of 20. Minimum order of 100.",IF(COUNTBLANK(Table3[[#This Row],[Date 1]:[Order]])=12,"",1),1),IF(OR(G265="yes",H265="yes",I265="yes",F265="yes",#REF!="yes",J265="yes"),1,""))</f>
        <v>#REF!</v>
      </c>
    </row>
    <row r="266" spans="1:39" ht="36" thickBot="1">
      <c r="A266" s="20" t="s">
        <v>784</v>
      </c>
      <c r="B266" s="135" t="s">
        <v>8204</v>
      </c>
      <c r="C266" s="133" t="s">
        <v>7614</v>
      </c>
      <c r="D266" s="131" t="s">
        <v>7810</v>
      </c>
      <c r="E266" s="23" t="s">
        <v>7731</v>
      </c>
      <c r="F266" s="22" t="s">
        <v>16</v>
      </c>
      <c r="G266" s="22" t="s">
        <v>16</v>
      </c>
      <c r="H266" s="22" t="s">
        <v>626</v>
      </c>
      <c r="I266" s="22" t="s">
        <v>16</v>
      </c>
      <c r="J266" s="22" t="s">
        <v>626</v>
      </c>
      <c r="K266" s="15"/>
      <c r="L266" s="16"/>
      <c r="M266" s="16"/>
      <c r="N266" s="16"/>
      <c r="O266" s="16"/>
      <c r="P266" s="16"/>
      <c r="Q266" s="16"/>
      <c r="R266" s="109"/>
      <c r="S266" s="218" t="str">
        <f>Table3[[#This Row],[Column12]]</f>
        <v>tags included</v>
      </c>
      <c r="T266" s="19"/>
      <c r="U266" s="122" t="str">
        <f>IF(Table3[[#This Row],[TagOrderMethod]]="Ratio:","plants per 1 tag",IF(Table3[[#This Row],[TagOrderMethod]]="tags included","",IF(Table3[[#This Row],[TagOrderMethod]]="Qty:","tags",IF(Table3[[#This Row],[TagOrderMethod]]="Auto:",IF(T266&lt;&gt;"","tags","")))))</f>
        <v/>
      </c>
      <c r="V266" s="123">
        <v>50</v>
      </c>
      <c r="W266" s="123" t="str">
        <f>IF(ISNUMBER(SEARCH("tag",Table3[[#This Row],[Notes]])), "Yes", "No")</f>
        <v>Yes</v>
      </c>
      <c r="X266" s="123" t="str">
        <f>IF(Table3[[#This Row],[Column11]]="yes","tags included","Auto:")</f>
        <v>tags included</v>
      </c>
      <c r="Y26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6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Row],[TagOrderMethod]]="Auto:",IF(T266&gt;0,T266,IF(COUNTBLANK(K266:R266)=8,"",(IF(Table3[[#This Row],[Column11]]&lt;&gt;"no",Table3[[#This Row],[Size]]*(SUM(Table3[[#This Row],[Date 1]:[Date 8]])),"")))),""))),(Table3[[#This Row],[Bundle]])),"")</f>
        <v/>
      </c>
      <c r="AA266" s="74" t="str">
        <f t="shared" si="5"/>
        <v/>
      </c>
      <c r="AB266" s="60"/>
      <c r="AC266" s="31"/>
      <c r="AD266" s="32"/>
      <c r="AE266" s="33"/>
      <c r="AF266" s="33" t="s">
        <v>16</v>
      </c>
      <c r="AG266" s="33" t="s">
        <v>16</v>
      </c>
      <c r="AH266" s="33" t="s">
        <v>626</v>
      </c>
      <c r="AI266" s="33" t="s">
        <v>16</v>
      </c>
      <c r="AJ266" s="33" t="s">
        <v>626</v>
      </c>
      <c r="AK266" s="105" t="b">
        <f>IF(AND(Table3[[#This Row],[Column7]]=TRUE,COUNTBLANK(Table3[[#This Row],[Date 1]:[Date 8]])=8),TRUE,FALSE)</f>
        <v>0</v>
      </c>
      <c r="AL266" s="105" t="b">
        <f>COUNTIF(Table3[[#This Row],[26]:[512]],"yes")&gt;0</f>
        <v>0</v>
      </c>
      <c r="AM266" s="25" t="e">
        <f>IF(COUNTBLANK(K266:AB266)&lt;&gt;13,IF(Table3[[#This Row],[Comments]]="Please order in multiples of 20. Minimum order of 100.",IF(COUNTBLANK(Table3[[#This Row],[Date 1]:[Order]])=12,"",1),1),IF(OR(G266="yes",H266="yes",I266="yes",F266="yes",#REF!="yes",J266="yes"),1,""))</f>
        <v>#REF!</v>
      </c>
    </row>
    <row r="267" spans="1:39" ht="36" thickBot="1">
      <c r="A267" s="20" t="s">
        <v>784</v>
      </c>
      <c r="B267" s="135" t="s">
        <v>8204</v>
      </c>
      <c r="C267" s="133" t="s">
        <v>7614</v>
      </c>
      <c r="D267" s="131" t="s">
        <v>7811</v>
      </c>
      <c r="E267" s="23" t="s">
        <v>7731</v>
      </c>
      <c r="F267" s="22" t="s">
        <v>16</v>
      </c>
      <c r="G267" s="22" t="s">
        <v>16</v>
      </c>
      <c r="H267" s="22" t="s">
        <v>626</v>
      </c>
      <c r="I267" s="22" t="s">
        <v>16</v>
      </c>
      <c r="J267" s="22" t="s">
        <v>626</v>
      </c>
      <c r="K267" s="15"/>
      <c r="L267" s="16"/>
      <c r="M267" s="16"/>
      <c r="N267" s="16"/>
      <c r="O267" s="16"/>
      <c r="P267" s="16"/>
      <c r="Q267" s="16"/>
      <c r="R267" s="109"/>
      <c r="S267" s="218" t="str">
        <f>Table3[[#This Row],[Column12]]</f>
        <v>tags included</v>
      </c>
      <c r="T267" s="19"/>
      <c r="U267" s="122" t="str">
        <f>IF(Table3[[#This Row],[TagOrderMethod]]="Ratio:","plants per 1 tag",IF(Table3[[#This Row],[TagOrderMethod]]="tags included","",IF(Table3[[#This Row],[TagOrderMethod]]="Qty:","tags",IF(Table3[[#This Row],[TagOrderMethod]]="Auto:",IF(T267&lt;&gt;"","tags","")))))</f>
        <v/>
      </c>
      <c r="V267" s="123">
        <v>50</v>
      </c>
      <c r="W267" s="123" t="str">
        <f>IF(ISNUMBER(SEARCH("tag",Table3[[#This Row],[Notes]])), "Yes", "No")</f>
        <v>Yes</v>
      </c>
      <c r="X267" s="123" t="str">
        <f>IF(Table3[[#This Row],[Column11]]="yes","tags included","Auto:")</f>
        <v>tags included</v>
      </c>
      <c r="Y26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6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Row],[TagOrderMethod]]="Auto:",IF(T267&gt;0,T267,IF(COUNTBLANK(K267:R267)=8,"",(IF(Table3[[#This Row],[Column11]]&lt;&gt;"no",Table3[[#This Row],[Size]]*(SUM(Table3[[#This Row],[Date 1]:[Date 8]])),"")))),""))),(Table3[[#This Row],[Bundle]])),"")</f>
        <v/>
      </c>
      <c r="AA267" s="74" t="str">
        <f t="shared" si="5"/>
        <v/>
      </c>
      <c r="AB267" s="60"/>
      <c r="AC267" s="31"/>
      <c r="AD267" s="32"/>
      <c r="AE267" s="33"/>
      <c r="AF267" s="33" t="s">
        <v>16</v>
      </c>
      <c r="AG267" s="33" t="s">
        <v>16</v>
      </c>
      <c r="AH267" s="33" t="s">
        <v>626</v>
      </c>
      <c r="AI267" s="33" t="s">
        <v>16</v>
      </c>
      <c r="AJ267" s="33" t="s">
        <v>626</v>
      </c>
      <c r="AK267" s="105" t="b">
        <f>IF(AND(Table3[[#This Row],[Column7]]=TRUE,COUNTBLANK(Table3[[#This Row],[Date 1]:[Date 8]])=8),TRUE,FALSE)</f>
        <v>0</v>
      </c>
      <c r="AL267" s="105" t="b">
        <f>COUNTIF(Table3[[#This Row],[26]:[512]],"yes")&gt;0</f>
        <v>0</v>
      </c>
      <c r="AM267" s="25" t="e">
        <f>IF(COUNTBLANK(K267:AB267)&lt;&gt;13,IF(Table3[[#This Row],[Comments]]="Please order in multiples of 20. Minimum order of 100.",IF(COUNTBLANK(Table3[[#This Row],[Date 1]:[Order]])=12,"",1),1),IF(OR(G267="yes",H267="yes",I267="yes",F267="yes",#REF!="yes",J267="yes"),1,""))</f>
        <v>#REF!</v>
      </c>
    </row>
    <row r="268" spans="1:39" ht="36" thickBot="1">
      <c r="A268" s="20" t="s">
        <v>784</v>
      </c>
      <c r="B268" s="135" t="s">
        <v>8204</v>
      </c>
      <c r="C268" s="133" t="s">
        <v>7614</v>
      </c>
      <c r="D268" s="131" t="s">
        <v>7957</v>
      </c>
      <c r="E268" s="23" t="s">
        <v>7731</v>
      </c>
      <c r="F268" s="22" t="s">
        <v>16</v>
      </c>
      <c r="G268" s="22" t="s">
        <v>16</v>
      </c>
      <c r="H268" s="22" t="s">
        <v>626</v>
      </c>
      <c r="I268" s="22" t="s">
        <v>16</v>
      </c>
      <c r="J268" s="22" t="s">
        <v>626</v>
      </c>
      <c r="K268" s="15"/>
      <c r="L268" s="16"/>
      <c r="M268" s="16"/>
      <c r="N268" s="16"/>
      <c r="O268" s="16"/>
      <c r="P268" s="16"/>
      <c r="Q268" s="16"/>
      <c r="R268" s="109"/>
      <c r="S268" s="218" t="str">
        <f>Table3[[#This Row],[Column12]]</f>
        <v>tags included</v>
      </c>
      <c r="T268" s="19"/>
      <c r="U268" s="122" t="str">
        <f>IF(Table3[[#This Row],[TagOrderMethod]]="Ratio:","plants per 1 tag",IF(Table3[[#This Row],[TagOrderMethod]]="tags included","",IF(Table3[[#This Row],[TagOrderMethod]]="Qty:","tags",IF(Table3[[#This Row],[TagOrderMethod]]="Auto:",IF(T268&lt;&gt;"","tags","")))))</f>
        <v/>
      </c>
      <c r="V268" s="123">
        <v>50</v>
      </c>
      <c r="W268" s="123" t="str">
        <f>IF(ISNUMBER(SEARCH("tag",Table3[[#This Row],[Notes]])), "Yes", "No")</f>
        <v>Yes</v>
      </c>
      <c r="X268" s="123" t="str">
        <f>IF(Table3[[#This Row],[Column11]]="yes","tags included","Auto:")</f>
        <v>tags included</v>
      </c>
      <c r="Y26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6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Row],[TagOrderMethod]]="Auto:",IF(T268&gt;0,T268,IF(COUNTBLANK(K268:R268)=8,"",(IF(Table3[[#This Row],[Column11]]&lt;&gt;"no",Table3[[#This Row],[Size]]*(SUM(Table3[[#This Row],[Date 1]:[Date 8]])),"")))),""))),(Table3[[#This Row],[Bundle]])),"")</f>
        <v/>
      </c>
      <c r="AA268" s="74" t="str">
        <f t="shared" si="5"/>
        <v/>
      </c>
      <c r="AB268" s="60"/>
      <c r="AC268" s="31"/>
      <c r="AD268" s="32"/>
      <c r="AE268" s="33"/>
      <c r="AF268" s="33" t="s">
        <v>16</v>
      </c>
      <c r="AG268" s="33" t="s">
        <v>16</v>
      </c>
      <c r="AH268" s="33" t="s">
        <v>626</v>
      </c>
      <c r="AI268" s="33" t="s">
        <v>16</v>
      </c>
      <c r="AJ268" s="33" t="s">
        <v>626</v>
      </c>
      <c r="AK268" s="105" t="b">
        <f>IF(AND(Table3[[#This Row],[Column7]]=TRUE,COUNTBLANK(Table3[[#This Row],[Date 1]:[Date 8]])=8),TRUE,FALSE)</f>
        <v>0</v>
      </c>
      <c r="AL268" s="105" t="b">
        <f>COUNTIF(Table3[[#This Row],[26]:[512]],"yes")&gt;0</f>
        <v>0</v>
      </c>
      <c r="AM268" s="25" t="e">
        <f>IF(COUNTBLANK(K268:AB268)&lt;&gt;13,IF(Table3[[#This Row],[Comments]]="Please order in multiples of 20. Minimum order of 100.",IF(COUNTBLANK(Table3[[#This Row],[Date 1]:[Order]])=12,"",1),1),IF(OR(G268="yes",H268="yes",I268="yes",F268="yes",#REF!="yes",J268="yes"),1,""))</f>
        <v>#REF!</v>
      </c>
    </row>
    <row r="269" spans="1:39" ht="36" thickBot="1">
      <c r="A269" s="20" t="s">
        <v>784</v>
      </c>
      <c r="B269" s="135" t="s">
        <v>8204</v>
      </c>
      <c r="C269" s="133" t="s">
        <v>7615</v>
      </c>
      <c r="D269" s="131" t="s">
        <v>7812</v>
      </c>
      <c r="E269" s="23" t="s">
        <v>7731</v>
      </c>
      <c r="F269" s="22" t="s">
        <v>16</v>
      </c>
      <c r="G269" s="22" t="s">
        <v>16</v>
      </c>
      <c r="H269" s="22" t="s">
        <v>626</v>
      </c>
      <c r="I269" s="22" t="s">
        <v>16</v>
      </c>
      <c r="J269" s="22" t="s">
        <v>626</v>
      </c>
      <c r="K269" s="15"/>
      <c r="L269" s="16"/>
      <c r="M269" s="16"/>
      <c r="N269" s="16"/>
      <c r="O269" s="16"/>
      <c r="P269" s="16"/>
      <c r="Q269" s="16"/>
      <c r="R269" s="109"/>
      <c r="S269" s="218" t="str">
        <f>Table3[[#This Row],[Column12]]</f>
        <v>tags included</v>
      </c>
      <c r="T269" s="19"/>
      <c r="U269" s="122" t="str">
        <f>IF(Table3[[#This Row],[TagOrderMethod]]="Ratio:","plants per 1 tag",IF(Table3[[#This Row],[TagOrderMethod]]="tags included","",IF(Table3[[#This Row],[TagOrderMethod]]="Qty:","tags",IF(Table3[[#This Row],[TagOrderMethod]]="Auto:",IF(T269&lt;&gt;"","tags","")))))</f>
        <v/>
      </c>
      <c r="V269" s="123">
        <v>50</v>
      </c>
      <c r="W269" s="123" t="str">
        <f>IF(ISNUMBER(SEARCH("tag",Table3[[#This Row],[Notes]])), "Yes", "No")</f>
        <v>Yes</v>
      </c>
      <c r="X269" s="123" t="str">
        <f>IF(Table3[[#This Row],[Column11]]="yes","tags included","Auto:")</f>
        <v>tags included</v>
      </c>
      <c r="Y26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6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Row],[TagOrderMethod]]="Auto:",IF(T269&gt;0,T269,IF(COUNTBLANK(K269:R269)=8,"",(IF(Table3[[#This Row],[Column11]]&lt;&gt;"no",Table3[[#This Row],[Size]]*(SUM(Table3[[#This Row],[Date 1]:[Date 8]])),"")))),""))),(Table3[[#This Row],[Bundle]])),"")</f>
        <v/>
      </c>
      <c r="AA269" s="74" t="str">
        <f t="shared" si="5"/>
        <v/>
      </c>
      <c r="AB269" s="60"/>
      <c r="AC269" s="31"/>
      <c r="AD269" s="32"/>
      <c r="AE269" s="33"/>
      <c r="AF269" s="33" t="s">
        <v>16</v>
      </c>
      <c r="AG269" s="33" t="s">
        <v>16</v>
      </c>
      <c r="AH269" s="33" t="s">
        <v>626</v>
      </c>
      <c r="AI269" s="33" t="s">
        <v>16</v>
      </c>
      <c r="AJ269" s="33" t="s">
        <v>626</v>
      </c>
      <c r="AK269" s="105" t="b">
        <f>IF(AND(Table3[[#This Row],[Column7]]=TRUE,COUNTBLANK(Table3[[#This Row],[Date 1]:[Date 8]])=8),TRUE,FALSE)</f>
        <v>0</v>
      </c>
      <c r="AL269" s="105" t="b">
        <f>COUNTIF(Table3[[#This Row],[26]:[512]],"yes")&gt;0</f>
        <v>0</v>
      </c>
      <c r="AM269" s="25" t="e">
        <f>IF(COUNTBLANK(K269:AB269)&lt;&gt;13,IF(Table3[[#This Row],[Comments]]="Please order in multiples of 20. Minimum order of 100.",IF(COUNTBLANK(Table3[[#This Row],[Date 1]:[Order]])=12,"",1),1),IF(OR(G269="yes",H269="yes",I269="yes",F269="yes",#REF!="yes",J269="yes"),1,""))</f>
        <v>#REF!</v>
      </c>
    </row>
    <row r="270" spans="1:39" ht="36" thickBot="1">
      <c r="A270" s="20" t="s">
        <v>784</v>
      </c>
      <c r="B270" s="135" t="s">
        <v>8204</v>
      </c>
      <c r="C270" s="133" t="s">
        <v>7615</v>
      </c>
      <c r="D270" s="131" t="s">
        <v>7813</v>
      </c>
      <c r="E270" s="23" t="s">
        <v>7731</v>
      </c>
      <c r="F270" s="22" t="s">
        <v>16</v>
      </c>
      <c r="G270" s="22" t="s">
        <v>16</v>
      </c>
      <c r="H270" s="22" t="s">
        <v>626</v>
      </c>
      <c r="I270" s="22" t="s">
        <v>16</v>
      </c>
      <c r="J270" s="22" t="s">
        <v>626</v>
      </c>
      <c r="K270" s="15"/>
      <c r="L270" s="16"/>
      <c r="M270" s="16"/>
      <c r="N270" s="16"/>
      <c r="O270" s="16"/>
      <c r="P270" s="16"/>
      <c r="Q270" s="16"/>
      <c r="R270" s="109"/>
      <c r="S270" s="218" t="str">
        <f>Table3[[#This Row],[Column12]]</f>
        <v>tags included</v>
      </c>
      <c r="T270" s="19"/>
      <c r="U270" s="122" t="str">
        <f>IF(Table3[[#This Row],[TagOrderMethod]]="Ratio:","plants per 1 tag",IF(Table3[[#This Row],[TagOrderMethod]]="tags included","",IF(Table3[[#This Row],[TagOrderMethod]]="Qty:","tags",IF(Table3[[#This Row],[TagOrderMethod]]="Auto:",IF(T270&lt;&gt;"","tags","")))))</f>
        <v/>
      </c>
      <c r="V270" s="123">
        <v>50</v>
      </c>
      <c r="W270" s="123" t="str">
        <f>IF(ISNUMBER(SEARCH("tag",Table3[[#This Row],[Notes]])), "Yes", "No")</f>
        <v>Yes</v>
      </c>
      <c r="X270" s="123" t="str">
        <f>IF(Table3[[#This Row],[Column11]]="yes","tags included","Auto:")</f>
        <v>tags included</v>
      </c>
      <c r="Y27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7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Row],[TagOrderMethod]]="Auto:",IF(T270&gt;0,T270,IF(COUNTBLANK(K270:R270)=8,"",(IF(Table3[[#This Row],[Column11]]&lt;&gt;"no",Table3[[#This Row],[Size]]*(SUM(Table3[[#This Row],[Date 1]:[Date 8]])),"")))),""))),(Table3[[#This Row],[Bundle]])),"")</f>
        <v/>
      </c>
      <c r="AA270" s="74" t="str">
        <f t="shared" si="5"/>
        <v/>
      </c>
      <c r="AB270" s="60"/>
      <c r="AC270" s="31"/>
      <c r="AD270" s="32"/>
      <c r="AE270" s="33"/>
      <c r="AF270" s="33" t="s">
        <v>16</v>
      </c>
      <c r="AG270" s="33" t="s">
        <v>16</v>
      </c>
      <c r="AH270" s="33" t="s">
        <v>626</v>
      </c>
      <c r="AI270" s="33" t="s">
        <v>16</v>
      </c>
      <c r="AJ270" s="33" t="s">
        <v>626</v>
      </c>
      <c r="AK270" s="105" t="b">
        <f>IF(AND(Table3[[#This Row],[Column7]]=TRUE,COUNTBLANK(Table3[[#This Row],[Date 1]:[Date 8]])=8),TRUE,FALSE)</f>
        <v>0</v>
      </c>
      <c r="AL270" s="105" t="b">
        <f>COUNTIF(Table3[[#This Row],[26]:[512]],"yes")&gt;0</f>
        <v>0</v>
      </c>
      <c r="AM270" s="25" t="e">
        <f>IF(COUNTBLANK(K270:AB270)&lt;&gt;13,IF(Table3[[#This Row],[Comments]]="Please order in multiples of 20. Minimum order of 100.",IF(COUNTBLANK(Table3[[#This Row],[Date 1]:[Order]])=12,"",1),1),IF(OR(G270="yes",H270="yes",I270="yes",F270="yes",#REF!="yes",J270="yes"),1,""))</f>
        <v>#REF!</v>
      </c>
    </row>
    <row r="271" spans="1:39" ht="36" thickBot="1">
      <c r="A271" s="20" t="s">
        <v>784</v>
      </c>
      <c r="B271" s="135" t="s">
        <v>8204</v>
      </c>
      <c r="C271" s="133" t="s">
        <v>7615</v>
      </c>
      <c r="D271" s="131" t="s">
        <v>7814</v>
      </c>
      <c r="E271" s="23" t="s">
        <v>7731</v>
      </c>
      <c r="F271" s="22" t="s">
        <v>16</v>
      </c>
      <c r="G271" s="22" t="s">
        <v>16</v>
      </c>
      <c r="H271" s="22" t="s">
        <v>626</v>
      </c>
      <c r="I271" s="22" t="s">
        <v>16</v>
      </c>
      <c r="J271" s="22" t="s">
        <v>626</v>
      </c>
      <c r="K271" s="15"/>
      <c r="L271" s="16"/>
      <c r="M271" s="16"/>
      <c r="N271" s="16"/>
      <c r="O271" s="16"/>
      <c r="P271" s="16"/>
      <c r="Q271" s="16"/>
      <c r="R271" s="109"/>
      <c r="S271" s="218" t="str">
        <f>Table3[[#This Row],[Column12]]</f>
        <v>tags included</v>
      </c>
      <c r="T271" s="19"/>
      <c r="U271" s="122" t="str">
        <f>IF(Table3[[#This Row],[TagOrderMethod]]="Ratio:","plants per 1 tag",IF(Table3[[#This Row],[TagOrderMethod]]="tags included","",IF(Table3[[#This Row],[TagOrderMethod]]="Qty:","tags",IF(Table3[[#This Row],[TagOrderMethod]]="Auto:",IF(T271&lt;&gt;"","tags","")))))</f>
        <v/>
      </c>
      <c r="V271" s="123">
        <v>50</v>
      </c>
      <c r="W271" s="123" t="str">
        <f>IF(ISNUMBER(SEARCH("tag",Table3[[#This Row],[Notes]])), "Yes", "No")</f>
        <v>Yes</v>
      </c>
      <c r="X271" s="123" t="str">
        <f>IF(Table3[[#This Row],[Column11]]="yes","tags included","Auto:")</f>
        <v>tags included</v>
      </c>
      <c r="Y27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7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Row],[TagOrderMethod]]="Auto:",IF(T271&gt;0,T271,IF(COUNTBLANK(K271:R271)=8,"",(IF(Table3[[#This Row],[Column11]]&lt;&gt;"no",Table3[[#This Row],[Size]]*(SUM(Table3[[#This Row],[Date 1]:[Date 8]])),"")))),""))),(Table3[[#This Row],[Bundle]])),"")</f>
        <v/>
      </c>
      <c r="AA271" s="74" t="str">
        <f t="shared" si="5"/>
        <v/>
      </c>
      <c r="AB271" s="60"/>
      <c r="AC271" s="31"/>
      <c r="AD271" s="32"/>
      <c r="AE271" s="33"/>
      <c r="AF271" s="33" t="s">
        <v>16</v>
      </c>
      <c r="AG271" s="33" t="s">
        <v>16</v>
      </c>
      <c r="AH271" s="33" t="s">
        <v>626</v>
      </c>
      <c r="AI271" s="33" t="s">
        <v>16</v>
      </c>
      <c r="AJ271" s="33" t="s">
        <v>626</v>
      </c>
      <c r="AK271" s="105" t="b">
        <f>IF(AND(Table3[[#This Row],[Column7]]=TRUE,COUNTBLANK(Table3[[#This Row],[Date 1]:[Date 8]])=8),TRUE,FALSE)</f>
        <v>0</v>
      </c>
      <c r="AL271" s="105" t="b">
        <f>COUNTIF(Table3[[#This Row],[26]:[512]],"yes")&gt;0</f>
        <v>0</v>
      </c>
      <c r="AM271" s="25" t="e">
        <f>IF(COUNTBLANK(K271:AB271)&lt;&gt;13,IF(Table3[[#This Row],[Comments]]="Please order in multiples of 20. Minimum order of 100.",IF(COUNTBLANK(Table3[[#This Row],[Date 1]:[Order]])=12,"",1),1),IF(OR(G271="yes",H271="yes",I271="yes",F271="yes",#REF!="yes",J271="yes"),1,""))</f>
        <v>#REF!</v>
      </c>
    </row>
    <row r="272" spans="1:39" ht="36" thickBot="1">
      <c r="A272" s="20" t="s">
        <v>784</v>
      </c>
      <c r="B272" s="135" t="s">
        <v>8204</v>
      </c>
      <c r="C272" s="133" t="s">
        <v>7615</v>
      </c>
      <c r="D272" s="131" t="s">
        <v>8118</v>
      </c>
      <c r="E272" s="23" t="s">
        <v>7731</v>
      </c>
      <c r="F272" s="22" t="s">
        <v>16</v>
      </c>
      <c r="G272" s="22" t="s">
        <v>16</v>
      </c>
      <c r="H272" s="22" t="s">
        <v>626</v>
      </c>
      <c r="I272" s="22" t="s">
        <v>16</v>
      </c>
      <c r="J272" s="22" t="s">
        <v>626</v>
      </c>
      <c r="K272" s="15"/>
      <c r="L272" s="16"/>
      <c r="M272" s="16"/>
      <c r="N272" s="16"/>
      <c r="O272" s="16"/>
      <c r="P272" s="16"/>
      <c r="Q272" s="16"/>
      <c r="R272" s="109"/>
      <c r="S272" s="218" t="str">
        <f>Table3[[#This Row],[Column12]]</f>
        <v>tags included</v>
      </c>
      <c r="T272" s="19"/>
      <c r="U272" s="122" t="str">
        <f>IF(Table3[[#This Row],[TagOrderMethod]]="Ratio:","plants per 1 tag",IF(Table3[[#This Row],[TagOrderMethod]]="tags included","",IF(Table3[[#This Row],[TagOrderMethod]]="Qty:","tags",IF(Table3[[#This Row],[TagOrderMethod]]="Auto:",IF(T272&lt;&gt;"","tags","")))))</f>
        <v/>
      </c>
      <c r="V272" s="123">
        <v>50</v>
      </c>
      <c r="W272" s="123" t="str">
        <f>IF(ISNUMBER(SEARCH("tag",Table3[[#This Row],[Notes]])), "Yes", "No")</f>
        <v>Yes</v>
      </c>
      <c r="X272" s="123" t="str">
        <f>IF(Table3[[#This Row],[Column11]]="yes","tags included","Auto:")</f>
        <v>tags included</v>
      </c>
      <c r="Y27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7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Row],[TagOrderMethod]]="Auto:",IF(T272&gt;0,T272,IF(COUNTBLANK(K272:R272)=8,"",(IF(Table3[[#This Row],[Column11]]&lt;&gt;"no",Table3[[#This Row],[Size]]*(SUM(Table3[[#This Row],[Date 1]:[Date 8]])),"")))),""))),(Table3[[#This Row],[Bundle]])),"")</f>
        <v/>
      </c>
      <c r="AA272" s="74" t="str">
        <f t="shared" si="5"/>
        <v/>
      </c>
      <c r="AB272" s="60"/>
      <c r="AC272" s="31"/>
      <c r="AD272" s="32"/>
      <c r="AE272" s="33"/>
      <c r="AF272" s="33" t="s">
        <v>16</v>
      </c>
      <c r="AG272" s="33" t="s">
        <v>16</v>
      </c>
      <c r="AH272" s="33" t="s">
        <v>626</v>
      </c>
      <c r="AI272" s="33" t="s">
        <v>16</v>
      </c>
      <c r="AJ272" s="33" t="s">
        <v>626</v>
      </c>
      <c r="AK272" s="105" t="b">
        <f>IF(AND(Table3[[#This Row],[Column7]]=TRUE,COUNTBLANK(Table3[[#This Row],[Date 1]:[Date 8]])=8),TRUE,FALSE)</f>
        <v>0</v>
      </c>
      <c r="AL272" s="105" t="b">
        <f>COUNTIF(Table3[[#This Row],[26]:[512]],"yes")&gt;0</f>
        <v>0</v>
      </c>
      <c r="AM272" s="25" t="e">
        <f>IF(COUNTBLANK(K272:AB272)&lt;&gt;13,IF(Table3[[#This Row],[Comments]]="Please order in multiples of 20. Minimum order of 100.",IF(COUNTBLANK(Table3[[#This Row],[Date 1]:[Order]])=12,"",1),1),IF(OR(G272="yes",H272="yes",I272="yes",F272="yes",#REF!="yes",J272="yes"),1,""))</f>
        <v>#REF!</v>
      </c>
    </row>
    <row r="273" spans="1:39" ht="36" thickBot="1">
      <c r="A273" s="20" t="s">
        <v>784</v>
      </c>
      <c r="B273" s="135" t="s">
        <v>8204</v>
      </c>
      <c r="C273" s="133" t="s">
        <v>7615</v>
      </c>
      <c r="D273" s="131" t="s">
        <v>7815</v>
      </c>
      <c r="E273" s="23" t="s">
        <v>7731</v>
      </c>
      <c r="F273" s="22" t="s">
        <v>16</v>
      </c>
      <c r="G273" s="22" t="s">
        <v>16</v>
      </c>
      <c r="H273" s="22" t="s">
        <v>626</v>
      </c>
      <c r="I273" s="22" t="s">
        <v>16</v>
      </c>
      <c r="J273" s="22" t="s">
        <v>626</v>
      </c>
      <c r="K273" s="15"/>
      <c r="L273" s="16"/>
      <c r="M273" s="16"/>
      <c r="N273" s="16"/>
      <c r="O273" s="16"/>
      <c r="P273" s="16"/>
      <c r="Q273" s="16"/>
      <c r="R273" s="109"/>
      <c r="S273" s="218" t="str">
        <f>Table3[[#This Row],[Column12]]</f>
        <v>tags included</v>
      </c>
      <c r="T273" s="19"/>
      <c r="U273" s="122" t="str">
        <f>IF(Table3[[#This Row],[TagOrderMethod]]="Ratio:","plants per 1 tag",IF(Table3[[#This Row],[TagOrderMethod]]="tags included","",IF(Table3[[#This Row],[TagOrderMethod]]="Qty:","tags",IF(Table3[[#This Row],[TagOrderMethod]]="Auto:",IF(T273&lt;&gt;"","tags","")))))</f>
        <v/>
      </c>
      <c r="V273" s="123">
        <v>50</v>
      </c>
      <c r="W273" s="123" t="str">
        <f>IF(ISNUMBER(SEARCH("tag",Table3[[#This Row],[Notes]])), "Yes", "No")</f>
        <v>Yes</v>
      </c>
      <c r="X273" s="123" t="str">
        <f>IF(Table3[[#This Row],[Column11]]="yes","tags included","Auto:")</f>
        <v>tags included</v>
      </c>
      <c r="Y27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7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Row],[TagOrderMethod]]="Auto:",IF(T273&gt;0,T273,IF(COUNTBLANK(K273:R273)=8,"",(IF(Table3[[#This Row],[Column11]]&lt;&gt;"no",Table3[[#This Row],[Size]]*(SUM(Table3[[#This Row],[Date 1]:[Date 8]])),"")))),""))),(Table3[[#This Row],[Bundle]])),"")</f>
        <v/>
      </c>
      <c r="AA273" s="74" t="str">
        <f t="shared" si="5"/>
        <v/>
      </c>
      <c r="AB273" s="60"/>
      <c r="AC273" s="31"/>
      <c r="AD273" s="32"/>
      <c r="AE273" s="33"/>
      <c r="AF273" s="33" t="s">
        <v>16</v>
      </c>
      <c r="AG273" s="33" t="s">
        <v>16</v>
      </c>
      <c r="AH273" s="33" t="s">
        <v>626</v>
      </c>
      <c r="AI273" s="33" t="s">
        <v>16</v>
      </c>
      <c r="AJ273" s="33" t="s">
        <v>626</v>
      </c>
      <c r="AK273" s="105" t="b">
        <f>IF(AND(Table3[[#This Row],[Column7]]=TRUE,COUNTBLANK(Table3[[#This Row],[Date 1]:[Date 8]])=8),TRUE,FALSE)</f>
        <v>0</v>
      </c>
      <c r="AL273" s="105" t="b">
        <f>COUNTIF(Table3[[#This Row],[26]:[512]],"yes")&gt;0</f>
        <v>0</v>
      </c>
      <c r="AM273" s="25" t="e">
        <f>IF(COUNTBLANK(K273:AB273)&lt;&gt;13,IF(Table3[[#This Row],[Comments]]="Please order in multiples of 20. Minimum order of 100.",IF(COUNTBLANK(Table3[[#This Row],[Date 1]:[Order]])=12,"",1),1),IF(OR(G273="yes",H273="yes",I273="yes",F273="yes",#REF!="yes",J273="yes"),1,""))</f>
        <v>#REF!</v>
      </c>
    </row>
    <row r="274" spans="1:39" ht="36" thickBot="1">
      <c r="A274" s="20" t="s">
        <v>784</v>
      </c>
      <c r="B274" s="135" t="s">
        <v>8204</v>
      </c>
      <c r="C274" s="133" t="s">
        <v>7615</v>
      </c>
      <c r="D274" s="131" t="s">
        <v>7914</v>
      </c>
      <c r="E274" s="23" t="s">
        <v>7731</v>
      </c>
      <c r="F274" s="22" t="s">
        <v>16</v>
      </c>
      <c r="G274" s="22" t="s">
        <v>16</v>
      </c>
      <c r="H274" s="22" t="s">
        <v>626</v>
      </c>
      <c r="I274" s="22" t="s">
        <v>16</v>
      </c>
      <c r="J274" s="22" t="s">
        <v>626</v>
      </c>
      <c r="K274" s="15"/>
      <c r="L274" s="16"/>
      <c r="M274" s="16"/>
      <c r="N274" s="16"/>
      <c r="O274" s="16"/>
      <c r="P274" s="16"/>
      <c r="Q274" s="16"/>
      <c r="R274" s="109"/>
      <c r="S274" s="218" t="str">
        <f>Table3[[#This Row],[Column12]]</f>
        <v>tags included</v>
      </c>
      <c r="T274" s="19"/>
      <c r="U274" s="122" t="str">
        <f>IF(Table3[[#This Row],[TagOrderMethod]]="Ratio:","plants per 1 tag",IF(Table3[[#This Row],[TagOrderMethod]]="tags included","",IF(Table3[[#This Row],[TagOrderMethod]]="Qty:","tags",IF(Table3[[#This Row],[TagOrderMethod]]="Auto:",IF(T274&lt;&gt;"","tags","")))))</f>
        <v/>
      </c>
      <c r="V274" s="123">
        <v>50</v>
      </c>
      <c r="W274" s="123" t="str">
        <f>IF(ISNUMBER(SEARCH("tag",Table3[[#This Row],[Notes]])), "Yes", "No")</f>
        <v>Yes</v>
      </c>
      <c r="X274" s="123" t="str">
        <f>IF(Table3[[#This Row],[Column11]]="yes","tags included","Auto:")</f>
        <v>tags included</v>
      </c>
      <c r="Y27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7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Row],[TagOrderMethod]]="Auto:",IF(T274&gt;0,T274,IF(COUNTBLANK(K274:R274)=8,"",(IF(Table3[[#This Row],[Column11]]&lt;&gt;"no",Table3[[#This Row],[Size]]*(SUM(Table3[[#This Row],[Date 1]:[Date 8]])),"")))),""))),(Table3[[#This Row],[Bundle]])),"")</f>
        <v/>
      </c>
      <c r="AA274" s="74" t="str">
        <f t="shared" si="5"/>
        <v/>
      </c>
      <c r="AB274" s="60"/>
      <c r="AC274" s="31"/>
      <c r="AD274" s="32"/>
      <c r="AE274" s="33"/>
      <c r="AF274" s="33" t="s">
        <v>16</v>
      </c>
      <c r="AG274" s="33" t="s">
        <v>16</v>
      </c>
      <c r="AH274" s="33" t="s">
        <v>626</v>
      </c>
      <c r="AI274" s="33" t="s">
        <v>16</v>
      </c>
      <c r="AJ274" s="33" t="s">
        <v>626</v>
      </c>
      <c r="AK274" s="105" t="b">
        <f>IF(AND(Table3[[#This Row],[Column7]]=TRUE,COUNTBLANK(Table3[[#This Row],[Date 1]:[Date 8]])=8),TRUE,FALSE)</f>
        <v>0</v>
      </c>
      <c r="AL274" s="105" t="b">
        <f>COUNTIF(Table3[[#This Row],[26]:[512]],"yes")&gt;0</f>
        <v>0</v>
      </c>
      <c r="AM274" s="25" t="e">
        <f>IF(COUNTBLANK(K274:AB274)&lt;&gt;13,IF(Table3[[#This Row],[Comments]]="Please order in multiples of 20. Minimum order of 100.",IF(COUNTBLANK(Table3[[#This Row],[Date 1]:[Order]])=12,"",1),1),IF(OR(G274="yes",H274="yes",I274="yes",F274="yes",#REF!="yes",J274="yes"),1,""))</f>
        <v>#REF!</v>
      </c>
    </row>
    <row r="275" spans="1:39" ht="36" thickBot="1">
      <c r="A275" s="20" t="s">
        <v>784</v>
      </c>
      <c r="B275" s="135" t="s">
        <v>8204</v>
      </c>
      <c r="C275" s="133" t="s">
        <v>7615</v>
      </c>
      <c r="D275" s="131" t="s">
        <v>7816</v>
      </c>
      <c r="E275" s="23" t="s">
        <v>7731</v>
      </c>
      <c r="F275" s="22" t="s">
        <v>16</v>
      </c>
      <c r="G275" s="22" t="s">
        <v>16</v>
      </c>
      <c r="H275" s="22" t="s">
        <v>626</v>
      </c>
      <c r="I275" s="22" t="s">
        <v>16</v>
      </c>
      <c r="J275" s="22" t="s">
        <v>626</v>
      </c>
      <c r="K275" s="15"/>
      <c r="L275" s="16"/>
      <c r="M275" s="16"/>
      <c r="N275" s="16"/>
      <c r="O275" s="16"/>
      <c r="P275" s="16"/>
      <c r="Q275" s="16"/>
      <c r="R275" s="109"/>
      <c r="S275" s="218" t="str">
        <f>Table3[[#This Row],[Column12]]</f>
        <v>tags included</v>
      </c>
      <c r="T275" s="19"/>
      <c r="U275" s="122" t="str">
        <f>IF(Table3[[#This Row],[TagOrderMethod]]="Ratio:","plants per 1 tag",IF(Table3[[#This Row],[TagOrderMethod]]="tags included","",IF(Table3[[#This Row],[TagOrderMethod]]="Qty:","tags",IF(Table3[[#This Row],[TagOrderMethod]]="Auto:",IF(T275&lt;&gt;"","tags","")))))</f>
        <v/>
      </c>
      <c r="V275" s="123">
        <v>50</v>
      </c>
      <c r="W275" s="123" t="str">
        <f>IF(ISNUMBER(SEARCH("tag",Table3[[#This Row],[Notes]])), "Yes", "No")</f>
        <v>Yes</v>
      </c>
      <c r="X275" s="123" t="str">
        <f>IF(Table3[[#This Row],[Column11]]="yes","tags included","Auto:")</f>
        <v>tags included</v>
      </c>
      <c r="Y27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7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Row],[TagOrderMethod]]="Auto:",IF(T275&gt;0,T275,IF(COUNTBLANK(K275:R275)=8,"",(IF(Table3[[#This Row],[Column11]]&lt;&gt;"no",Table3[[#This Row],[Size]]*(SUM(Table3[[#This Row],[Date 1]:[Date 8]])),"")))),""))),(Table3[[#This Row],[Bundle]])),"")</f>
        <v/>
      </c>
      <c r="AA275" s="74" t="str">
        <f t="shared" si="5"/>
        <v/>
      </c>
      <c r="AB275" s="60"/>
      <c r="AC275" s="31"/>
      <c r="AD275" s="32"/>
      <c r="AE275" s="33"/>
      <c r="AF275" s="33" t="s">
        <v>16</v>
      </c>
      <c r="AG275" s="33" t="s">
        <v>16</v>
      </c>
      <c r="AH275" s="33" t="s">
        <v>626</v>
      </c>
      <c r="AI275" s="33" t="s">
        <v>16</v>
      </c>
      <c r="AJ275" s="33" t="s">
        <v>626</v>
      </c>
      <c r="AK275" s="105" t="b">
        <f>IF(AND(Table3[[#This Row],[Column7]]=TRUE,COUNTBLANK(Table3[[#This Row],[Date 1]:[Date 8]])=8),TRUE,FALSE)</f>
        <v>0</v>
      </c>
      <c r="AL275" s="105" t="b">
        <f>COUNTIF(Table3[[#This Row],[26]:[512]],"yes")&gt;0</f>
        <v>0</v>
      </c>
      <c r="AM275" s="25" t="e">
        <f>IF(COUNTBLANK(K275:AB275)&lt;&gt;13,IF(Table3[[#This Row],[Comments]]="Please order in multiples of 20. Minimum order of 100.",IF(COUNTBLANK(Table3[[#This Row],[Date 1]:[Order]])=12,"",1),1),IF(OR(G275="yes",H275="yes",I275="yes",F275="yes",#REF!="yes",J275="yes"),1,""))</f>
        <v>#REF!</v>
      </c>
    </row>
    <row r="276" spans="1:39" ht="36" thickBot="1">
      <c r="A276" s="20" t="s">
        <v>784</v>
      </c>
      <c r="B276" s="135" t="s">
        <v>8204</v>
      </c>
      <c r="C276" s="133" t="s">
        <v>7615</v>
      </c>
      <c r="D276" s="131" t="s">
        <v>7915</v>
      </c>
      <c r="E276" s="23" t="s">
        <v>7731</v>
      </c>
      <c r="F276" s="22" t="s">
        <v>16</v>
      </c>
      <c r="G276" s="22" t="s">
        <v>16</v>
      </c>
      <c r="H276" s="22" t="s">
        <v>626</v>
      </c>
      <c r="I276" s="22" t="s">
        <v>16</v>
      </c>
      <c r="J276" s="22" t="s">
        <v>626</v>
      </c>
      <c r="K276" s="15"/>
      <c r="L276" s="16"/>
      <c r="M276" s="16"/>
      <c r="N276" s="16"/>
      <c r="O276" s="16"/>
      <c r="P276" s="16"/>
      <c r="Q276" s="16"/>
      <c r="R276" s="109"/>
      <c r="S276" s="218" t="str">
        <f>Table3[[#This Row],[Column12]]</f>
        <v>tags included</v>
      </c>
      <c r="T276" s="19"/>
      <c r="U276" s="122" t="str">
        <f>IF(Table3[[#This Row],[TagOrderMethod]]="Ratio:","plants per 1 tag",IF(Table3[[#This Row],[TagOrderMethod]]="tags included","",IF(Table3[[#This Row],[TagOrderMethod]]="Qty:","tags",IF(Table3[[#This Row],[TagOrderMethod]]="Auto:",IF(T276&lt;&gt;"","tags","")))))</f>
        <v/>
      </c>
      <c r="V276" s="123">
        <v>50</v>
      </c>
      <c r="W276" s="123" t="str">
        <f>IF(ISNUMBER(SEARCH("tag",Table3[[#This Row],[Notes]])), "Yes", "No")</f>
        <v>Yes</v>
      </c>
      <c r="X276" s="123" t="str">
        <f>IF(Table3[[#This Row],[Column11]]="yes","tags included","Auto:")</f>
        <v>tags included</v>
      </c>
      <c r="Y27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7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Row],[TagOrderMethod]]="Auto:",IF(T276&gt;0,T276,IF(COUNTBLANK(K276:R276)=8,"",(IF(Table3[[#This Row],[Column11]]&lt;&gt;"no",Table3[[#This Row],[Size]]*(SUM(Table3[[#This Row],[Date 1]:[Date 8]])),"")))),""))),(Table3[[#This Row],[Bundle]])),"")</f>
        <v/>
      </c>
      <c r="AA276" s="74" t="str">
        <f t="shared" si="5"/>
        <v/>
      </c>
      <c r="AB276" s="111"/>
      <c r="AC276" s="112"/>
      <c r="AD276" s="113"/>
      <c r="AE276" s="114"/>
      <c r="AF276" s="33" t="s">
        <v>16</v>
      </c>
      <c r="AG276" s="33" t="s">
        <v>16</v>
      </c>
      <c r="AH276" s="33" t="s">
        <v>626</v>
      </c>
      <c r="AI276" s="33" t="s">
        <v>16</v>
      </c>
      <c r="AJ276" s="33" t="s">
        <v>626</v>
      </c>
      <c r="AK276" s="105" t="b">
        <f>IF(AND(Table3[[#This Row],[Column7]]=TRUE,COUNTBLANK(Table3[[#This Row],[Date 1]:[Date 8]])=8),TRUE,FALSE)</f>
        <v>0</v>
      </c>
      <c r="AL276" s="105" t="b">
        <f>COUNTIF(Table3[[#This Row],[26]:[512]],"yes")&gt;0</f>
        <v>0</v>
      </c>
      <c r="AM276" s="116" t="e">
        <f>IF(COUNTBLANK(K276:AB276)&lt;&gt;13,IF(Table3[[#This Row],[Comments]]="Please order in multiples of 20. Minimum order of 100.",IF(COUNTBLANK(Table3[[#This Row],[Date 1]:[Order]])=12,"",1),1),IF(OR(G276="yes",H276="yes",I276="yes",F276="yes",#REF!="yes",J276="yes"),1,""))</f>
        <v>#REF!</v>
      </c>
    </row>
    <row r="277" spans="1:39" ht="36" thickBot="1">
      <c r="A277" s="20" t="s">
        <v>784</v>
      </c>
      <c r="B277" s="135" t="s">
        <v>8204</v>
      </c>
      <c r="C277" s="133" t="s">
        <v>7615</v>
      </c>
      <c r="D277" s="131" t="s">
        <v>7916</v>
      </c>
      <c r="E277" s="23" t="s">
        <v>7731</v>
      </c>
      <c r="F277" s="22" t="s">
        <v>16</v>
      </c>
      <c r="G277" s="22" t="s">
        <v>16</v>
      </c>
      <c r="H277" s="22" t="s">
        <v>626</v>
      </c>
      <c r="I277" s="22" t="s">
        <v>16</v>
      </c>
      <c r="J277" s="22" t="s">
        <v>626</v>
      </c>
      <c r="K277" s="15"/>
      <c r="L277" s="16"/>
      <c r="M277" s="16"/>
      <c r="N277" s="16"/>
      <c r="O277" s="16"/>
      <c r="P277" s="16"/>
      <c r="Q277" s="16"/>
      <c r="R277" s="109"/>
      <c r="S277" s="218" t="str">
        <f>Table3[[#This Row],[Column12]]</f>
        <v>tags included</v>
      </c>
      <c r="T277" s="19"/>
      <c r="U277" s="122" t="str">
        <f>IF(Table3[[#This Row],[TagOrderMethod]]="Ratio:","plants per 1 tag",IF(Table3[[#This Row],[TagOrderMethod]]="tags included","",IF(Table3[[#This Row],[TagOrderMethod]]="Qty:","tags",IF(Table3[[#This Row],[TagOrderMethod]]="Auto:",IF(T277&lt;&gt;"","tags","")))))</f>
        <v/>
      </c>
      <c r="V277" s="123">
        <v>50</v>
      </c>
      <c r="W277" s="123" t="str">
        <f>IF(ISNUMBER(SEARCH("tag",Table3[[#This Row],[Notes]])), "Yes", "No")</f>
        <v>Yes</v>
      </c>
      <c r="X277" s="123" t="str">
        <f>IF(Table3[[#This Row],[Column11]]="yes","tags included","Auto:")</f>
        <v>tags included</v>
      </c>
      <c r="Y27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7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Row],[TagOrderMethod]]="Auto:",IF(T277&gt;0,T277,IF(COUNTBLANK(K277:R277)=8,"",(IF(Table3[[#This Row],[Column11]]&lt;&gt;"no",Table3[[#This Row],[Size]]*(SUM(Table3[[#This Row],[Date 1]:[Date 8]])),"")))),""))),(Table3[[#This Row],[Bundle]])),"")</f>
        <v/>
      </c>
      <c r="AA277" s="74" t="str">
        <f t="shared" si="5"/>
        <v/>
      </c>
      <c r="AB277" s="60"/>
      <c r="AC277" s="31"/>
      <c r="AD277" s="32"/>
      <c r="AE277" s="33"/>
      <c r="AF277" s="33" t="s">
        <v>16</v>
      </c>
      <c r="AG277" s="33" t="s">
        <v>16</v>
      </c>
      <c r="AH277" s="33" t="s">
        <v>626</v>
      </c>
      <c r="AI277" s="33" t="s">
        <v>16</v>
      </c>
      <c r="AJ277" s="33" t="s">
        <v>626</v>
      </c>
      <c r="AK277" s="105" t="b">
        <f>IF(AND(Table3[[#This Row],[Column7]]=TRUE,COUNTBLANK(Table3[[#This Row],[Date 1]:[Date 8]])=8),TRUE,FALSE)</f>
        <v>0</v>
      </c>
      <c r="AL277" s="105" t="b">
        <f>COUNTIF(Table3[[#This Row],[26]:[512]],"yes")&gt;0</f>
        <v>0</v>
      </c>
      <c r="AM277" s="25" t="e">
        <f>IF(COUNTBLANK(K277:AB277)&lt;&gt;13,IF(Table3[[#This Row],[Comments]]="Please order in multiples of 20. Minimum order of 100.",IF(COUNTBLANK(Table3[[#This Row],[Date 1]:[Order]])=12,"",1),1),IF(OR(G277="yes",H277="yes",I277="yes",F277="yes",#REF!="yes",J277="yes"),1,""))</f>
        <v>#REF!</v>
      </c>
    </row>
    <row r="278" spans="1:39" ht="36" thickBot="1">
      <c r="B278" s="135" t="s">
        <v>8204</v>
      </c>
      <c r="C278" s="133" t="s">
        <v>7615</v>
      </c>
      <c r="D278" s="131" t="s">
        <v>7817</v>
      </c>
      <c r="E278" s="23" t="s">
        <v>7731</v>
      </c>
      <c r="F278" s="22" t="s">
        <v>16</v>
      </c>
      <c r="G278" s="22" t="s">
        <v>16</v>
      </c>
      <c r="H278" s="22" t="s">
        <v>626</v>
      </c>
      <c r="I278" s="22" t="s">
        <v>16</v>
      </c>
      <c r="J278" s="22" t="s">
        <v>626</v>
      </c>
      <c r="K278" s="108"/>
      <c r="L278" s="16"/>
      <c r="M278" s="16"/>
      <c r="N278" s="16"/>
      <c r="O278" s="16"/>
      <c r="P278" s="16"/>
      <c r="Q278" s="16"/>
      <c r="R278" s="109"/>
      <c r="S278" s="218" t="str">
        <f>Table3[[#This Row],[Column12]]</f>
        <v>tags included</v>
      </c>
      <c r="T278" s="110"/>
      <c r="U278" s="122" t="str">
        <f>IF(Table3[[#This Row],[TagOrderMethod]]="Ratio:","plants per 1 tag",IF(Table3[[#This Row],[TagOrderMethod]]="tags included","",IF(Table3[[#This Row],[TagOrderMethod]]="Qty:","tags",IF(Table3[[#This Row],[TagOrderMethod]]="Auto:",IF(T278&lt;&gt;"","tags","")))))</f>
        <v/>
      </c>
      <c r="V278" s="123">
        <v>50</v>
      </c>
      <c r="W278" s="123" t="str">
        <f>IF(ISNUMBER(SEARCH("tag",Table3[[#This Row],[Notes]])), "Yes", "No")</f>
        <v>Yes</v>
      </c>
      <c r="X278" s="123" t="str">
        <f>IF(Table3[[#This Row],[Column11]]="yes","tags included","Auto:")</f>
        <v>tags included</v>
      </c>
      <c r="Y27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7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Row],[TagOrderMethod]]="Auto:",IF(T278&gt;0,T278,IF(COUNTBLANK(K278:R278)=8,"",(IF(Table3[[#This Row],[Column11]]&lt;&gt;"no",Table3[[#This Row],[Size]]*(SUM(Table3[[#This Row],[Date 1]:[Date 8]])),"")))),""))),(Table3[[#This Row],[Bundle]])),"")</f>
        <v/>
      </c>
      <c r="AA278" s="74" t="str">
        <f t="shared" si="5"/>
        <v/>
      </c>
      <c r="AB278" s="111"/>
      <c r="AC278" s="112"/>
      <c r="AD278" s="113"/>
      <c r="AE278" s="114"/>
      <c r="AF278" s="33" t="s">
        <v>16</v>
      </c>
      <c r="AG278" s="33" t="s">
        <v>16</v>
      </c>
      <c r="AH278" s="33" t="s">
        <v>626</v>
      </c>
      <c r="AI278" s="33" t="s">
        <v>16</v>
      </c>
      <c r="AJ278" s="33" t="s">
        <v>626</v>
      </c>
      <c r="AK278" s="105" t="b">
        <f>IF(AND(Table3[[#This Row],[Column7]]=TRUE,COUNTBLANK(Table3[[#This Row],[Date 1]:[Date 8]])=8),TRUE,FALSE)</f>
        <v>0</v>
      </c>
      <c r="AL278" s="105" t="b">
        <f>COUNTIF(Table3[[#This Row],[26]:[512]],"yes")&gt;0</f>
        <v>0</v>
      </c>
      <c r="AM278" s="115" t="e">
        <f>IF(COUNTBLANK(K278:AB278)&lt;&gt;13,IF(Table3[[#This Row],[Comments]]="Please order in multiples of 20. Minimum order of 100.",IF(COUNTBLANK(Table3[[#This Row],[Date 1]:[Order]])=12,"",1),1),IF(OR(G278="yes",H278="yes",I278="yes",F278="yes",#REF!="yes",J278="yes"),1,""))</f>
        <v>#REF!</v>
      </c>
    </row>
    <row r="279" spans="1:39" ht="36" thickBot="1">
      <c r="B279" s="135" t="s">
        <v>8204</v>
      </c>
      <c r="C279" s="133" t="s">
        <v>7615</v>
      </c>
      <c r="D279" s="131" t="s">
        <v>7958</v>
      </c>
      <c r="E279" s="23" t="s">
        <v>7731</v>
      </c>
      <c r="F279" s="22" t="s">
        <v>16</v>
      </c>
      <c r="G279" s="22" t="s">
        <v>16</v>
      </c>
      <c r="H279" s="22" t="s">
        <v>626</v>
      </c>
      <c r="I279" s="22" t="s">
        <v>16</v>
      </c>
      <c r="J279" s="22" t="s">
        <v>626</v>
      </c>
      <c r="K279" s="108"/>
      <c r="L279" s="16"/>
      <c r="M279" s="16"/>
      <c r="N279" s="16"/>
      <c r="O279" s="16"/>
      <c r="P279" s="16"/>
      <c r="Q279" s="16"/>
      <c r="R279" s="109"/>
      <c r="S279" s="218" t="str">
        <f>Table3[[#This Row],[Column12]]</f>
        <v>tags included</v>
      </c>
      <c r="T279" s="110"/>
      <c r="U279" s="122" t="str">
        <f>IF(Table3[[#This Row],[TagOrderMethod]]="Ratio:","plants per 1 tag",IF(Table3[[#This Row],[TagOrderMethod]]="tags included","",IF(Table3[[#This Row],[TagOrderMethod]]="Qty:","tags",IF(Table3[[#This Row],[TagOrderMethod]]="Auto:",IF(T279&lt;&gt;"","tags","")))))</f>
        <v/>
      </c>
      <c r="V279" s="123">
        <v>50</v>
      </c>
      <c r="W279" s="123" t="str">
        <f>IF(ISNUMBER(SEARCH("tag",Table3[[#This Row],[Notes]])), "Yes", "No")</f>
        <v>Yes</v>
      </c>
      <c r="X279" s="123" t="str">
        <f>IF(Table3[[#This Row],[Column11]]="yes","tags included","Auto:")</f>
        <v>tags included</v>
      </c>
      <c r="Y27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7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Row],[TagOrderMethod]]="Auto:",IF(T279&gt;0,T279,IF(COUNTBLANK(K279:R279)=8,"",(IF(Table3[[#This Row],[Column11]]&lt;&gt;"no",Table3[[#This Row],[Size]]*(SUM(Table3[[#This Row],[Date 1]:[Date 8]])),"")))),""))),(Table3[[#This Row],[Bundle]])),"")</f>
        <v/>
      </c>
      <c r="AA279" s="74" t="str">
        <f t="shared" si="5"/>
        <v/>
      </c>
      <c r="AB279" s="60"/>
      <c r="AC279" s="31"/>
      <c r="AD279" s="32"/>
      <c r="AE279" s="33"/>
      <c r="AF279" s="33" t="s">
        <v>16</v>
      </c>
      <c r="AG279" s="33" t="s">
        <v>16</v>
      </c>
      <c r="AH279" s="33" t="s">
        <v>626</v>
      </c>
      <c r="AI279" s="33" t="s">
        <v>16</v>
      </c>
      <c r="AJ279" s="33" t="s">
        <v>626</v>
      </c>
      <c r="AK279" s="105" t="b">
        <f>IF(AND(Table3[[#This Row],[Column7]]=TRUE,COUNTBLANK(Table3[[#This Row],[Date 1]:[Date 8]])=8),TRUE,FALSE)</f>
        <v>0</v>
      </c>
      <c r="AL279" s="105" t="b">
        <f>COUNTIF(Table3[[#This Row],[26]:[512]],"yes")&gt;0</f>
        <v>0</v>
      </c>
      <c r="AM279" s="117" t="e">
        <f>IF(COUNTBLANK(K279:AB279)&lt;&gt;13,IF(Table3[[#This Row],[Comments]]="Please order in multiples of 20. Minimum order of 100.",IF(COUNTBLANK(Table3[[#This Row],[Date 1]:[Order]])=12,"",1),1),IF(OR(G279="yes",H279="yes",I279="yes",F279="yes",#REF!="yes",J279="yes"),1,""))</f>
        <v>#REF!</v>
      </c>
    </row>
    <row r="280" spans="1:39" ht="36" thickBot="1">
      <c r="B280" s="135" t="s">
        <v>8204</v>
      </c>
      <c r="C280" s="133" t="s">
        <v>7615</v>
      </c>
      <c r="D280" s="131" t="s">
        <v>7818</v>
      </c>
      <c r="E280" s="23" t="s">
        <v>7731</v>
      </c>
      <c r="F280" s="22" t="s">
        <v>16</v>
      </c>
      <c r="G280" s="22" t="s">
        <v>16</v>
      </c>
      <c r="H280" s="22" t="s">
        <v>626</v>
      </c>
      <c r="I280" s="22" t="s">
        <v>16</v>
      </c>
      <c r="J280" s="22" t="s">
        <v>626</v>
      </c>
      <c r="K280" s="108"/>
      <c r="L280" s="16"/>
      <c r="M280" s="16"/>
      <c r="N280" s="16"/>
      <c r="O280" s="16"/>
      <c r="P280" s="16"/>
      <c r="Q280" s="16"/>
      <c r="R280" s="109"/>
      <c r="S280" s="218" t="str">
        <f>Table3[[#This Row],[Column12]]</f>
        <v>tags included</v>
      </c>
      <c r="T280" s="110"/>
      <c r="U280" s="122" t="str">
        <f>IF(Table3[[#This Row],[TagOrderMethod]]="Ratio:","plants per 1 tag",IF(Table3[[#This Row],[TagOrderMethod]]="tags included","",IF(Table3[[#This Row],[TagOrderMethod]]="Qty:","tags",IF(Table3[[#This Row],[TagOrderMethod]]="Auto:",IF(T280&lt;&gt;"","tags","")))))</f>
        <v/>
      </c>
      <c r="V280" s="123">
        <v>50</v>
      </c>
      <c r="W280" s="123" t="str">
        <f>IF(ISNUMBER(SEARCH("tag",Table3[[#This Row],[Notes]])), "Yes", "No")</f>
        <v>Yes</v>
      </c>
      <c r="X280" s="123" t="str">
        <f>IF(Table3[[#This Row],[Column11]]="yes","tags included","Auto:")</f>
        <v>tags included</v>
      </c>
      <c r="Y28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8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Row],[TagOrderMethod]]="Auto:",IF(T280&gt;0,T280,IF(COUNTBLANK(K280:R280)=8,"",(IF(Table3[[#This Row],[Column11]]&lt;&gt;"no",Table3[[#This Row],[Size]]*(SUM(Table3[[#This Row],[Date 1]:[Date 8]])),"")))),""))),(Table3[[#This Row],[Bundle]])),"")</f>
        <v/>
      </c>
      <c r="AA280" s="74" t="str">
        <f t="shared" si="5"/>
        <v/>
      </c>
      <c r="AB280" s="60"/>
      <c r="AC280" s="31"/>
      <c r="AD280" s="32"/>
      <c r="AE280" s="33"/>
      <c r="AF280" s="33" t="s">
        <v>16</v>
      </c>
      <c r="AG280" s="33" t="s">
        <v>16</v>
      </c>
      <c r="AH280" s="33" t="s">
        <v>626</v>
      </c>
      <c r="AI280" s="33" t="s">
        <v>16</v>
      </c>
      <c r="AJ280" s="33" t="s">
        <v>626</v>
      </c>
      <c r="AK280" s="105" t="b">
        <f>IF(AND(Table3[[#This Row],[Column7]]=TRUE,COUNTBLANK(Table3[[#This Row],[Date 1]:[Date 8]])=8),TRUE,FALSE)</f>
        <v>0</v>
      </c>
      <c r="AL280" s="105" t="b">
        <f>COUNTIF(Table3[[#This Row],[26]:[512]],"yes")&gt;0</f>
        <v>0</v>
      </c>
      <c r="AM280" s="117" t="e">
        <f>IF(COUNTBLANK(K280:AB280)&lt;&gt;13,IF(Table3[[#This Row],[Comments]]="Please order in multiples of 20. Minimum order of 100.",IF(COUNTBLANK(Table3[[#This Row],[Date 1]:[Order]])=12,"",1),1),IF(OR(G280="yes",H280="yes",I280="yes",F280="yes",#REF!="yes",J280="yes"),1,""))</f>
        <v>#REF!</v>
      </c>
    </row>
    <row r="281" spans="1:39" ht="36" thickBot="1">
      <c r="B281" s="135" t="s">
        <v>8200</v>
      </c>
      <c r="C281" s="133" t="s">
        <v>7729</v>
      </c>
      <c r="D281" s="131" t="s">
        <v>7741</v>
      </c>
      <c r="E281" s="23" t="s">
        <v>7731</v>
      </c>
      <c r="F281" s="22" t="s">
        <v>16</v>
      </c>
      <c r="G281" s="22" t="s">
        <v>16</v>
      </c>
      <c r="H281" s="22" t="s">
        <v>626</v>
      </c>
      <c r="I281" s="22" t="s">
        <v>16</v>
      </c>
      <c r="J281" s="22" t="s">
        <v>626</v>
      </c>
      <c r="K281" s="108"/>
      <c r="L281" s="16"/>
      <c r="M281" s="16"/>
      <c r="N281" s="16"/>
      <c r="O281" s="16"/>
      <c r="P281" s="16"/>
      <c r="Q281" s="16"/>
      <c r="R281" s="109"/>
      <c r="S281" s="218" t="str">
        <f>Table3[[#This Row],[Column12]]</f>
        <v>tags included</v>
      </c>
      <c r="T281" s="110"/>
      <c r="U281" s="122" t="str">
        <f>IF(Table3[[#This Row],[TagOrderMethod]]="Ratio:","plants per 1 tag",IF(Table3[[#This Row],[TagOrderMethod]]="tags included","",IF(Table3[[#This Row],[TagOrderMethod]]="Qty:","tags",IF(Table3[[#This Row],[TagOrderMethod]]="Auto:",IF(T281&lt;&gt;"","tags","")))))</f>
        <v/>
      </c>
      <c r="V281" s="123">
        <v>50</v>
      </c>
      <c r="W281" s="123" t="str">
        <f>IF(ISNUMBER(SEARCH("tag",Table3[[#This Row],[Notes]])), "Yes", "No")</f>
        <v>Yes</v>
      </c>
      <c r="X281" s="123" t="str">
        <f>IF(Table3[[#This Row],[Column11]]="yes","tags included","Auto:")</f>
        <v>tags included</v>
      </c>
      <c r="Y28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8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Row],[TagOrderMethod]]="Auto:",IF(T281&gt;0,T281,IF(COUNTBLANK(K281:R281)=8,"",(IF(Table3[[#This Row],[Column11]]&lt;&gt;"no",Table3[[#This Row],[Size]]*(SUM(Table3[[#This Row],[Date 1]:[Date 8]])),"")))),""))),(Table3[[#This Row],[Bundle]])),"")</f>
        <v/>
      </c>
      <c r="AA281" s="74" t="str">
        <f t="shared" si="5"/>
        <v/>
      </c>
      <c r="AB281" s="60"/>
      <c r="AC281" s="31"/>
      <c r="AD281" s="32"/>
      <c r="AE281" s="33"/>
      <c r="AF281" s="33" t="s">
        <v>16</v>
      </c>
      <c r="AG281" s="33" t="s">
        <v>16</v>
      </c>
      <c r="AH281" s="33" t="s">
        <v>626</v>
      </c>
      <c r="AI281" s="33" t="s">
        <v>16</v>
      </c>
      <c r="AJ281" s="33" t="s">
        <v>626</v>
      </c>
      <c r="AK281" s="105" t="b">
        <f>IF(AND(Table3[[#This Row],[Column7]]=TRUE,COUNTBLANK(Table3[[#This Row],[Date 1]:[Date 8]])=8),TRUE,FALSE)</f>
        <v>0</v>
      </c>
      <c r="AL281" s="105" t="b">
        <f>COUNTIF(Table3[[#This Row],[26]:[512]],"yes")&gt;0</f>
        <v>0</v>
      </c>
      <c r="AM281" s="117" t="e">
        <f>IF(COUNTBLANK(K281:AB281)&lt;&gt;13,IF(Table3[[#This Row],[Comments]]="Please order in multiples of 20. Minimum order of 100.",IF(COUNTBLANK(Table3[[#This Row],[Date 1]:[Order]])=12,"",1),1),IF(OR(G281="yes",H281="yes",I281="yes",F281="yes",#REF!="yes",J281="yes"),1,""))</f>
        <v>#REF!</v>
      </c>
    </row>
    <row r="282" spans="1:39" ht="36" thickBot="1">
      <c r="B282" s="135" t="s">
        <v>8200</v>
      </c>
      <c r="C282" s="133" t="s">
        <v>7729</v>
      </c>
      <c r="D282" s="131" t="s">
        <v>7616</v>
      </c>
      <c r="E282" s="23" t="s">
        <v>7731</v>
      </c>
      <c r="F282" s="22" t="s">
        <v>16</v>
      </c>
      <c r="G282" s="22" t="s">
        <v>16</v>
      </c>
      <c r="H282" s="22" t="s">
        <v>626</v>
      </c>
      <c r="I282" s="22" t="s">
        <v>16</v>
      </c>
      <c r="J282" s="22" t="s">
        <v>626</v>
      </c>
      <c r="K282" s="108"/>
      <c r="L282" s="16"/>
      <c r="M282" s="16"/>
      <c r="N282" s="16"/>
      <c r="O282" s="16"/>
      <c r="P282" s="16"/>
      <c r="Q282" s="16"/>
      <c r="R282" s="109"/>
      <c r="S282" s="218" t="str">
        <f>Table3[[#This Row],[Column12]]</f>
        <v>tags included</v>
      </c>
      <c r="T282" s="110"/>
      <c r="U282" s="122" t="str">
        <f>IF(Table3[[#This Row],[TagOrderMethod]]="Ratio:","plants per 1 tag",IF(Table3[[#This Row],[TagOrderMethod]]="tags included","",IF(Table3[[#This Row],[TagOrderMethod]]="Qty:","tags",IF(Table3[[#This Row],[TagOrderMethod]]="Auto:",IF(T282&lt;&gt;"","tags","")))))</f>
        <v/>
      </c>
      <c r="V282" s="123">
        <v>50</v>
      </c>
      <c r="W282" s="123" t="str">
        <f>IF(ISNUMBER(SEARCH("tag",Table3[[#This Row],[Notes]])), "Yes", "No")</f>
        <v>Yes</v>
      </c>
      <c r="X282" s="123" t="str">
        <f>IF(Table3[[#This Row],[Column11]]="yes","tags included","Auto:")</f>
        <v>tags included</v>
      </c>
      <c r="Y28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8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Row],[TagOrderMethod]]="Auto:",IF(T282&gt;0,T282,IF(COUNTBLANK(K282:R282)=8,"",(IF(Table3[[#This Row],[Column11]]&lt;&gt;"no",Table3[[#This Row],[Size]]*(SUM(Table3[[#This Row],[Date 1]:[Date 8]])),"")))),""))),(Table3[[#This Row],[Bundle]])),"")</f>
        <v/>
      </c>
      <c r="AA282" s="74" t="str">
        <f t="shared" si="5"/>
        <v/>
      </c>
      <c r="AB282" s="60"/>
      <c r="AC282" s="31"/>
      <c r="AD282" s="32"/>
      <c r="AE282" s="33"/>
      <c r="AF282" s="33" t="s">
        <v>16</v>
      </c>
      <c r="AG282" s="33" t="s">
        <v>16</v>
      </c>
      <c r="AH282" s="33" t="s">
        <v>626</v>
      </c>
      <c r="AI282" s="33" t="s">
        <v>16</v>
      </c>
      <c r="AJ282" s="33" t="s">
        <v>626</v>
      </c>
      <c r="AK282" s="105" t="b">
        <f>IF(AND(Table3[[#This Row],[Column7]]=TRUE,COUNTBLANK(Table3[[#This Row],[Date 1]:[Date 8]])=8),TRUE,FALSE)</f>
        <v>0</v>
      </c>
      <c r="AL282" s="105" t="b">
        <f>COUNTIF(Table3[[#This Row],[26]:[512]],"yes")&gt;0</f>
        <v>0</v>
      </c>
      <c r="AM282" s="117" t="e">
        <f>IF(COUNTBLANK(K282:AB282)&lt;&gt;13,IF(Table3[[#This Row],[Comments]]="Please order in multiples of 20. Minimum order of 100.",IF(COUNTBLANK(Table3[[#This Row],[Date 1]:[Order]])=12,"",1),1),IF(OR(G282="yes",H282="yes",I282="yes",F282="yes",#REF!="yes",J282="yes"),1,""))</f>
        <v>#REF!</v>
      </c>
    </row>
    <row r="283" spans="1:39" ht="36" thickBot="1">
      <c r="B283" s="135" t="s">
        <v>8200</v>
      </c>
      <c r="C283" s="133" t="s">
        <v>7729</v>
      </c>
      <c r="D283" s="131" t="s">
        <v>7742</v>
      </c>
      <c r="E283" s="23" t="s">
        <v>7731</v>
      </c>
      <c r="F283" s="22" t="s">
        <v>16</v>
      </c>
      <c r="G283" s="22" t="s">
        <v>16</v>
      </c>
      <c r="H283" s="22" t="s">
        <v>626</v>
      </c>
      <c r="I283" s="22" t="s">
        <v>16</v>
      </c>
      <c r="J283" s="22" t="s">
        <v>626</v>
      </c>
      <c r="K283" s="108"/>
      <c r="L283" s="16"/>
      <c r="M283" s="16"/>
      <c r="N283" s="16"/>
      <c r="O283" s="16"/>
      <c r="P283" s="16"/>
      <c r="Q283" s="16"/>
      <c r="R283" s="109"/>
      <c r="S283" s="218" t="str">
        <f>Table3[[#This Row],[Column12]]</f>
        <v>tags included</v>
      </c>
      <c r="T283" s="110"/>
      <c r="U283" s="122" t="str">
        <f>IF(Table3[[#This Row],[TagOrderMethod]]="Ratio:","plants per 1 tag",IF(Table3[[#This Row],[TagOrderMethod]]="tags included","",IF(Table3[[#This Row],[TagOrderMethod]]="Qty:","tags",IF(Table3[[#This Row],[TagOrderMethod]]="Auto:",IF(T283&lt;&gt;"","tags","")))))</f>
        <v/>
      </c>
      <c r="V283" s="123">
        <v>50</v>
      </c>
      <c r="W283" s="123" t="str">
        <f>IF(ISNUMBER(SEARCH("tag",Table3[[#This Row],[Notes]])), "Yes", "No")</f>
        <v>Yes</v>
      </c>
      <c r="X283" s="123" t="str">
        <f>IF(Table3[[#This Row],[Column11]]="yes","tags included","Auto:")</f>
        <v>tags included</v>
      </c>
      <c r="Y28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8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Row],[TagOrderMethod]]="Auto:",IF(T283&gt;0,T283,IF(COUNTBLANK(K283:R283)=8,"",(IF(Table3[[#This Row],[Column11]]&lt;&gt;"no",Table3[[#This Row],[Size]]*(SUM(Table3[[#This Row],[Date 1]:[Date 8]])),"")))),""))),(Table3[[#This Row],[Bundle]])),"")</f>
        <v/>
      </c>
      <c r="AA283" s="74" t="str">
        <f t="shared" si="5"/>
        <v/>
      </c>
      <c r="AB283" s="60"/>
      <c r="AC283" s="31"/>
      <c r="AD283" s="32"/>
      <c r="AE283" s="33"/>
      <c r="AF283" s="33" t="s">
        <v>16</v>
      </c>
      <c r="AG283" s="33" t="s">
        <v>16</v>
      </c>
      <c r="AH283" s="33" t="s">
        <v>626</v>
      </c>
      <c r="AI283" s="33" t="s">
        <v>16</v>
      </c>
      <c r="AJ283" s="33" t="s">
        <v>626</v>
      </c>
      <c r="AK283" s="105" t="b">
        <f>IF(AND(Table3[[#This Row],[Column7]]=TRUE,COUNTBLANK(Table3[[#This Row],[Date 1]:[Date 8]])=8),TRUE,FALSE)</f>
        <v>0</v>
      </c>
      <c r="AL283" s="105" t="b">
        <f>COUNTIF(Table3[[#This Row],[26]:[512]],"yes")&gt;0</f>
        <v>0</v>
      </c>
      <c r="AM283" s="117" t="e">
        <f>IF(COUNTBLANK(K283:AB283)&lt;&gt;13,IF(Table3[[#This Row],[Comments]]="Please order in multiples of 20. Minimum order of 100.",IF(COUNTBLANK(Table3[[#This Row],[Date 1]:[Order]])=12,"",1),1),IF(OR(G283="yes",H283="yes",I283="yes",F283="yes",#REF!="yes",J283="yes"),1,""))</f>
        <v>#REF!</v>
      </c>
    </row>
    <row r="284" spans="1:39" ht="36" thickBot="1">
      <c r="B284" s="135" t="s">
        <v>8200</v>
      </c>
      <c r="C284" s="133" t="s">
        <v>7729</v>
      </c>
      <c r="D284" s="131" t="s">
        <v>7617</v>
      </c>
      <c r="E284" s="23" t="s">
        <v>7731</v>
      </c>
      <c r="F284" s="22" t="s">
        <v>16</v>
      </c>
      <c r="G284" s="22" t="s">
        <v>16</v>
      </c>
      <c r="H284" s="22" t="s">
        <v>626</v>
      </c>
      <c r="I284" s="22" t="s">
        <v>16</v>
      </c>
      <c r="J284" s="22" t="s">
        <v>626</v>
      </c>
      <c r="K284" s="108"/>
      <c r="L284" s="16"/>
      <c r="M284" s="16"/>
      <c r="N284" s="16"/>
      <c r="O284" s="16"/>
      <c r="P284" s="16"/>
      <c r="Q284" s="16"/>
      <c r="R284" s="109"/>
      <c r="S284" s="218" t="str">
        <f>Table3[[#This Row],[Column12]]</f>
        <v>tags included</v>
      </c>
      <c r="T284" s="110"/>
      <c r="U284" s="122" t="str">
        <f>IF(Table3[[#This Row],[TagOrderMethod]]="Ratio:","plants per 1 tag",IF(Table3[[#This Row],[TagOrderMethod]]="tags included","",IF(Table3[[#This Row],[TagOrderMethod]]="Qty:","tags",IF(Table3[[#This Row],[TagOrderMethod]]="Auto:",IF(T284&lt;&gt;"","tags","")))))</f>
        <v/>
      </c>
      <c r="V284" s="123">
        <v>50</v>
      </c>
      <c r="W284" s="123" t="str">
        <f>IF(ISNUMBER(SEARCH("tag",Table3[[#This Row],[Notes]])), "Yes", "No")</f>
        <v>Yes</v>
      </c>
      <c r="X284" s="123" t="str">
        <f>IF(Table3[[#This Row],[Column11]]="yes","tags included","Auto:")</f>
        <v>tags included</v>
      </c>
      <c r="Y28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8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Row],[TagOrderMethod]]="Auto:",IF(T284&gt;0,T284,IF(COUNTBLANK(K284:R284)=8,"",(IF(Table3[[#This Row],[Column11]]&lt;&gt;"no",Table3[[#This Row],[Size]]*(SUM(Table3[[#This Row],[Date 1]:[Date 8]])),"")))),""))),(Table3[[#This Row],[Bundle]])),"")</f>
        <v/>
      </c>
      <c r="AA284" s="74" t="str">
        <f t="shared" si="5"/>
        <v/>
      </c>
      <c r="AB284" s="60"/>
      <c r="AC284" s="31"/>
      <c r="AD284" s="32"/>
      <c r="AE284" s="33"/>
      <c r="AF284" s="33" t="s">
        <v>16</v>
      </c>
      <c r="AG284" s="33" t="s">
        <v>16</v>
      </c>
      <c r="AH284" s="33" t="s">
        <v>626</v>
      </c>
      <c r="AI284" s="33" t="s">
        <v>16</v>
      </c>
      <c r="AJ284" s="33" t="s">
        <v>626</v>
      </c>
      <c r="AK284" s="105" t="b">
        <f>IF(AND(Table3[[#This Row],[Column7]]=TRUE,COUNTBLANK(Table3[[#This Row],[Date 1]:[Date 8]])=8),TRUE,FALSE)</f>
        <v>0</v>
      </c>
      <c r="AL284" s="105" t="b">
        <f>COUNTIF(Table3[[#This Row],[26]:[512]],"yes")&gt;0</f>
        <v>0</v>
      </c>
      <c r="AM284" s="117" t="e">
        <f>IF(COUNTBLANK(K284:AB284)&lt;&gt;13,IF(Table3[[#This Row],[Comments]]="Please order in multiples of 20. Minimum order of 100.",IF(COUNTBLANK(Table3[[#This Row],[Date 1]:[Order]])=12,"",1),1),IF(OR(G284="yes",H284="yes",I284="yes",F284="yes",#REF!="yes",J284="yes"),1,""))</f>
        <v>#REF!</v>
      </c>
    </row>
    <row r="285" spans="1:39" ht="36" thickBot="1">
      <c r="B285" s="135" t="s">
        <v>8200</v>
      </c>
      <c r="C285" s="133" t="s">
        <v>7729</v>
      </c>
      <c r="D285" s="131" t="s">
        <v>7618</v>
      </c>
      <c r="E285" s="23" t="s">
        <v>7731</v>
      </c>
      <c r="F285" s="22" t="s">
        <v>16</v>
      </c>
      <c r="G285" s="22" t="s">
        <v>16</v>
      </c>
      <c r="H285" s="22" t="s">
        <v>626</v>
      </c>
      <c r="I285" s="22" t="s">
        <v>16</v>
      </c>
      <c r="J285" s="22" t="s">
        <v>626</v>
      </c>
      <c r="K285" s="108"/>
      <c r="L285" s="16"/>
      <c r="M285" s="16"/>
      <c r="N285" s="16"/>
      <c r="O285" s="16"/>
      <c r="P285" s="16"/>
      <c r="Q285" s="16"/>
      <c r="R285" s="109"/>
      <c r="S285" s="218" t="str">
        <f>Table3[[#This Row],[Column12]]</f>
        <v>tags included</v>
      </c>
      <c r="T285" s="110"/>
      <c r="U285" s="122" t="str">
        <f>IF(Table3[[#This Row],[TagOrderMethod]]="Ratio:","plants per 1 tag",IF(Table3[[#This Row],[TagOrderMethod]]="tags included","",IF(Table3[[#This Row],[TagOrderMethod]]="Qty:","tags",IF(Table3[[#This Row],[TagOrderMethod]]="Auto:",IF(T285&lt;&gt;"","tags","")))))</f>
        <v/>
      </c>
      <c r="V285" s="123">
        <v>50</v>
      </c>
      <c r="W285" s="123" t="str">
        <f>IF(ISNUMBER(SEARCH("tag",Table3[[#This Row],[Notes]])), "Yes", "No")</f>
        <v>Yes</v>
      </c>
      <c r="X285" s="123" t="str">
        <f>IF(Table3[[#This Row],[Column11]]="yes","tags included","Auto:")</f>
        <v>tags included</v>
      </c>
      <c r="Y28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8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Row],[TagOrderMethod]]="Auto:",IF(T285&gt;0,T285,IF(COUNTBLANK(K285:R285)=8,"",(IF(Table3[[#This Row],[Column11]]&lt;&gt;"no",Table3[[#This Row],[Size]]*(SUM(Table3[[#This Row],[Date 1]:[Date 8]])),"")))),""))),(Table3[[#This Row],[Bundle]])),"")</f>
        <v/>
      </c>
      <c r="AA285" s="74" t="str">
        <f t="shared" si="5"/>
        <v/>
      </c>
      <c r="AB285" s="60"/>
      <c r="AC285" s="31"/>
      <c r="AD285" s="32"/>
      <c r="AE285" s="33"/>
      <c r="AF285" s="33" t="s">
        <v>16</v>
      </c>
      <c r="AG285" s="33" t="s">
        <v>16</v>
      </c>
      <c r="AH285" s="33" t="s">
        <v>626</v>
      </c>
      <c r="AI285" s="33" t="s">
        <v>16</v>
      </c>
      <c r="AJ285" s="33" t="s">
        <v>626</v>
      </c>
      <c r="AK285" s="105" t="b">
        <f>IF(AND(Table3[[#This Row],[Column7]]=TRUE,COUNTBLANK(Table3[[#This Row],[Date 1]:[Date 8]])=8),TRUE,FALSE)</f>
        <v>0</v>
      </c>
      <c r="AL285" s="105" t="b">
        <f>COUNTIF(Table3[[#This Row],[26]:[512]],"yes")&gt;0</f>
        <v>0</v>
      </c>
      <c r="AM285" s="117" t="e">
        <f>IF(COUNTBLANK(K285:AB285)&lt;&gt;13,IF(Table3[[#This Row],[Comments]]="Please order in multiples of 20. Minimum order of 100.",IF(COUNTBLANK(Table3[[#This Row],[Date 1]:[Order]])=12,"",1),1),IF(OR(G285="yes",H285="yes",I285="yes",F285="yes",#REF!="yes",J285="yes"),1,""))</f>
        <v>#REF!</v>
      </c>
    </row>
    <row r="286" spans="1:39" ht="36" thickBot="1">
      <c r="B286" s="135" t="s">
        <v>8200</v>
      </c>
      <c r="C286" s="133" t="s">
        <v>7729</v>
      </c>
      <c r="D286" s="131" t="s">
        <v>7619</v>
      </c>
      <c r="E286" s="23" t="s">
        <v>7731</v>
      </c>
      <c r="F286" s="22" t="s">
        <v>16</v>
      </c>
      <c r="G286" s="22" t="s">
        <v>16</v>
      </c>
      <c r="H286" s="22" t="s">
        <v>626</v>
      </c>
      <c r="I286" s="22" t="s">
        <v>16</v>
      </c>
      <c r="J286" s="22" t="s">
        <v>626</v>
      </c>
      <c r="K286" s="108"/>
      <c r="L286" s="16"/>
      <c r="M286" s="16"/>
      <c r="N286" s="16"/>
      <c r="O286" s="16"/>
      <c r="P286" s="16"/>
      <c r="Q286" s="16"/>
      <c r="R286" s="109"/>
      <c r="S286" s="218" t="str">
        <f>Table3[[#This Row],[Column12]]</f>
        <v>tags included</v>
      </c>
      <c r="T286" s="110"/>
      <c r="U286" s="122" t="str">
        <f>IF(Table3[[#This Row],[TagOrderMethod]]="Ratio:","plants per 1 tag",IF(Table3[[#This Row],[TagOrderMethod]]="tags included","",IF(Table3[[#This Row],[TagOrderMethod]]="Qty:","tags",IF(Table3[[#This Row],[TagOrderMethod]]="Auto:",IF(T286&lt;&gt;"","tags","")))))</f>
        <v/>
      </c>
      <c r="V286" s="123">
        <v>50</v>
      </c>
      <c r="W286" s="123" t="str">
        <f>IF(ISNUMBER(SEARCH("tag",Table3[[#This Row],[Notes]])), "Yes", "No")</f>
        <v>Yes</v>
      </c>
      <c r="X286" s="123" t="str">
        <f>IF(Table3[[#This Row],[Column11]]="yes","tags included","Auto:")</f>
        <v>tags included</v>
      </c>
      <c r="Y28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8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Row],[TagOrderMethod]]="Auto:",IF(T286&gt;0,T286,IF(COUNTBLANK(K286:R286)=8,"",(IF(Table3[[#This Row],[Column11]]&lt;&gt;"no",Table3[[#This Row],[Size]]*(SUM(Table3[[#This Row],[Date 1]:[Date 8]])),"")))),""))),(Table3[[#This Row],[Bundle]])),"")</f>
        <v/>
      </c>
      <c r="AA286" s="74" t="str">
        <f t="shared" si="5"/>
        <v/>
      </c>
      <c r="AB286" s="60"/>
      <c r="AC286" s="31"/>
      <c r="AD286" s="32"/>
      <c r="AE286" s="33"/>
      <c r="AF286" s="33" t="s">
        <v>16</v>
      </c>
      <c r="AG286" s="33" t="s">
        <v>16</v>
      </c>
      <c r="AH286" s="33" t="s">
        <v>626</v>
      </c>
      <c r="AI286" s="33" t="s">
        <v>16</v>
      </c>
      <c r="AJ286" s="33" t="s">
        <v>626</v>
      </c>
      <c r="AK286" s="105" t="b">
        <f>IF(AND(Table3[[#This Row],[Column7]]=TRUE,COUNTBLANK(Table3[[#This Row],[Date 1]:[Date 8]])=8),TRUE,FALSE)</f>
        <v>0</v>
      </c>
      <c r="AL286" s="105" t="b">
        <f>COUNTIF(Table3[[#This Row],[26]:[512]],"yes")&gt;0</f>
        <v>0</v>
      </c>
      <c r="AM286" s="117" t="e">
        <f>IF(COUNTBLANK(K286:AB286)&lt;&gt;13,IF(Table3[[#This Row],[Comments]]="Please order in multiples of 20. Minimum order of 100.",IF(COUNTBLANK(Table3[[#This Row],[Date 1]:[Order]])=12,"",1),1),IF(OR(G286="yes",H286="yes",I286="yes",F286="yes",#REF!="yes",J286="yes"),1,""))</f>
        <v>#REF!</v>
      </c>
    </row>
    <row r="287" spans="1:39" ht="36" thickBot="1">
      <c r="B287" s="135" t="s">
        <v>8200</v>
      </c>
      <c r="C287" s="133" t="s">
        <v>7729</v>
      </c>
      <c r="D287" s="131" t="s">
        <v>7743</v>
      </c>
      <c r="E287" s="23" t="s">
        <v>7731</v>
      </c>
      <c r="F287" s="22" t="s">
        <v>16</v>
      </c>
      <c r="G287" s="22" t="s">
        <v>16</v>
      </c>
      <c r="H287" s="22" t="s">
        <v>626</v>
      </c>
      <c r="I287" s="22" t="s">
        <v>16</v>
      </c>
      <c r="J287" s="22" t="s">
        <v>626</v>
      </c>
      <c r="K287" s="108"/>
      <c r="L287" s="16"/>
      <c r="M287" s="16"/>
      <c r="N287" s="16"/>
      <c r="O287" s="16"/>
      <c r="P287" s="16"/>
      <c r="Q287" s="16"/>
      <c r="R287" s="109"/>
      <c r="S287" s="218" t="str">
        <f>Table3[[#This Row],[Column12]]</f>
        <v>tags included</v>
      </c>
      <c r="T287" s="110"/>
      <c r="U287" s="122" t="str">
        <f>IF(Table3[[#This Row],[TagOrderMethod]]="Ratio:","plants per 1 tag",IF(Table3[[#This Row],[TagOrderMethod]]="tags included","",IF(Table3[[#This Row],[TagOrderMethod]]="Qty:","tags",IF(Table3[[#This Row],[TagOrderMethod]]="Auto:",IF(T287&lt;&gt;"","tags","")))))</f>
        <v/>
      </c>
      <c r="V287" s="123">
        <v>50</v>
      </c>
      <c r="W287" s="123" t="str">
        <f>IF(ISNUMBER(SEARCH("tag",Table3[[#This Row],[Notes]])), "Yes", "No")</f>
        <v>Yes</v>
      </c>
      <c r="X287" s="123" t="str">
        <f>IF(Table3[[#This Row],[Column11]]="yes","tags included","Auto:")</f>
        <v>tags included</v>
      </c>
      <c r="Y28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8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Row],[TagOrderMethod]]="Auto:",IF(T287&gt;0,T287,IF(COUNTBLANK(K287:R287)=8,"",(IF(Table3[[#This Row],[Column11]]&lt;&gt;"no",Table3[[#This Row],[Size]]*(SUM(Table3[[#This Row],[Date 1]:[Date 8]])),"")))),""))),(Table3[[#This Row],[Bundle]])),"")</f>
        <v/>
      </c>
      <c r="AA287" s="74" t="str">
        <f t="shared" si="5"/>
        <v/>
      </c>
      <c r="AB287" s="60"/>
      <c r="AC287" s="31"/>
      <c r="AD287" s="32"/>
      <c r="AE287" s="33"/>
      <c r="AF287" s="33" t="s">
        <v>16</v>
      </c>
      <c r="AG287" s="33" t="s">
        <v>16</v>
      </c>
      <c r="AH287" s="33" t="s">
        <v>626</v>
      </c>
      <c r="AI287" s="33" t="s">
        <v>16</v>
      </c>
      <c r="AJ287" s="33" t="s">
        <v>626</v>
      </c>
      <c r="AK287" s="105" t="b">
        <f>IF(AND(Table3[[#This Row],[Column7]]=TRUE,COUNTBLANK(Table3[[#This Row],[Date 1]:[Date 8]])=8),TRUE,FALSE)</f>
        <v>0</v>
      </c>
      <c r="AL287" s="105" t="b">
        <f>COUNTIF(Table3[[#This Row],[26]:[512]],"yes")&gt;0</f>
        <v>0</v>
      </c>
      <c r="AM287" s="117" t="e">
        <f>IF(COUNTBLANK(K287:AB287)&lt;&gt;13,IF(Table3[[#This Row],[Comments]]="Please order in multiples of 20. Minimum order of 100.",IF(COUNTBLANK(Table3[[#This Row],[Date 1]:[Order]])=12,"",1),1),IF(OR(G287="yes",H287="yes",I287="yes",F287="yes",#REF!="yes",J287="yes"),1,""))</f>
        <v>#REF!</v>
      </c>
    </row>
    <row r="288" spans="1:39" ht="36" thickBot="1">
      <c r="B288" s="135" t="s">
        <v>8200</v>
      </c>
      <c r="C288" s="133" t="s">
        <v>7729</v>
      </c>
      <c r="D288" s="131" t="s">
        <v>7620</v>
      </c>
      <c r="E288" s="23" t="s">
        <v>7731</v>
      </c>
      <c r="F288" s="22" t="s">
        <v>16</v>
      </c>
      <c r="G288" s="22" t="s">
        <v>16</v>
      </c>
      <c r="H288" s="22" t="s">
        <v>626</v>
      </c>
      <c r="I288" s="22" t="s">
        <v>16</v>
      </c>
      <c r="J288" s="22" t="s">
        <v>626</v>
      </c>
      <c r="K288" s="108"/>
      <c r="L288" s="16"/>
      <c r="M288" s="16"/>
      <c r="N288" s="16"/>
      <c r="O288" s="16"/>
      <c r="P288" s="16"/>
      <c r="Q288" s="16"/>
      <c r="R288" s="109"/>
      <c r="S288" s="218" t="str">
        <f>Table3[[#This Row],[Column12]]</f>
        <v>tags included</v>
      </c>
      <c r="T288" s="110"/>
      <c r="U288" s="122" t="str">
        <f>IF(Table3[[#This Row],[TagOrderMethod]]="Ratio:","plants per 1 tag",IF(Table3[[#This Row],[TagOrderMethod]]="tags included","",IF(Table3[[#This Row],[TagOrderMethod]]="Qty:","tags",IF(Table3[[#This Row],[TagOrderMethod]]="Auto:",IF(T288&lt;&gt;"","tags","")))))</f>
        <v/>
      </c>
      <c r="V288" s="123">
        <v>50</v>
      </c>
      <c r="W288" s="123" t="str">
        <f>IF(ISNUMBER(SEARCH("tag",Table3[[#This Row],[Notes]])), "Yes", "No")</f>
        <v>Yes</v>
      </c>
      <c r="X288" s="123" t="str">
        <f>IF(Table3[[#This Row],[Column11]]="yes","tags included","Auto:")</f>
        <v>tags included</v>
      </c>
      <c r="Y28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8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Row],[TagOrderMethod]]="Auto:",IF(T288&gt;0,T288,IF(COUNTBLANK(K288:R288)=8,"",(IF(Table3[[#This Row],[Column11]]&lt;&gt;"no",Table3[[#This Row],[Size]]*(SUM(Table3[[#This Row],[Date 1]:[Date 8]])),"")))),""))),(Table3[[#This Row],[Bundle]])),"")</f>
        <v/>
      </c>
      <c r="AA288" s="74" t="str">
        <f t="shared" si="5"/>
        <v/>
      </c>
      <c r="AB288" s="60"/>
      <c r="AC288" s="31"/>
      <c r="AD288" s="32"/>
      <c r="AE288" s="33"/>
      <c r="AF288" s="33" t="s">
        <v>16</v>
      </c>
      <c r="AG288" s="33" t="s">
        <v>16</v>
      </c>
      <c r="AH288" s="33" t="s">
        <v>626</v>
      </c>
      <c r="AI288" s="33" t="s">
        <v>16</v>
      </c>
      <c r="AJ288" s="33" t="s">
        <v>626</v>
      </c>
      <c r="AK288" s="105" t="b">
        <f>IF(AND(Table3[[#This Row],[Column7]]=TRUE,COUNTBLANK(Table3[[#This Row],[Date 1]:[Date 8]])=8),TRUE,FALSE)</f>
        <v>0</v>
      </c>
      <c r="AL288" s="105" t="b">
        <f>COUNTIF(Table3[[#This Row],[26]:[512]],"yes")&gt;0</f>
        <v>0</v>
      </c>
      <c r="AM288" s="117" t="e">
        <f>IF(COUNTBLANK(K288:AB288)&lt;&gt;13,IF(Table3[[#This Row],[Comments]]="Please order in multiples of 20. Minimum order of 100.",IF(COUNTBLANK(Table3[[#This Row],[Date 1]:[Order]])=12,"",1),1),IF(OR(G288="yes",H288="yes",I288="yes",F288="yes",#REF!="yes",J288="yes"),1,""))</f>
        <v>#REF!</v>
      </c>
    </row>
    <row r="289" spans="1:39" ht="36" thickBot="1">
      <c r="B289" s="135" t="s">
        <v>8200</v>
      </c>
      <c r="C289" s="133" t="s">
        <v>7729</v>
      </c>
      <c r="D289" s="131" t="s">
        <v>8109</v>
      </c>
      <c r="E289" s="23" t="s">
        <v>7731</v>
      </c>
      <c r="F289" s="22" t="s">
        <v>16</v>
      </c>
      <c r="G289" s="22" t="s">
        <v>16</v>
      </c>
      <c r="H289" s="22" t="s">
        <v>626</v>
      </c>
      <c r="I289" s="22" t="s">
        <v>16</v>
      </c>
      <c r="J289" s="22" t="s">
        <v>626</v>
      </c>
      <c r="K289" s="108"/>
      <c r="L289" s="16"/>
      <c r="M289" s="16"/>
      <c r="N289" s="16"/>
      <c r="O289" s="16"/>
      <c r="P289" s="16"/>
      <c r="Q289" s="16"/>
      <c r="R289" s="109"/>
      <c r="S289" s="218" t="str">
        <f>Table3[[#This Row],[Column12]]</f>
        <v>tags included</v>
      </c>
      <c r="T289" s="110"/>
      <c r="U289" s="122" t="str">
        <f>IF(Table3[[#This Row],[TagOrderMethod]]="Ratio:","plants per 1 tag",IF(Table3[[#This Row],[TagOrderMethod]]="tags included","",IF(Table3[[#This Row],[TagOrderMethod]]="Qty:","tags",IF(Table3[[#This Row],[TagOrderMethod]]="Auto:",IF(T289&lt;&gt;"","tags","")))))</f>
        <v/>
      </c>
      <c r="V289" s="123">
        <v>50</v>
      </c>
      <c r="W289" s="123" t="str">
        <f>IF(ISNUMBER(SEARCH("tag",Table3[[#This Row],[Notes]])), "Yes", "No")</f>
        <v>Yes</v>
      </c>
      <c r="X289" s="123" t="str">
        <f>IF(Table3[[#This Row],[Column11]]="yes","tags included","Auto:")</f>
        <v>tags included</v>
      </c>
      <c r="Y28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8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Row],[TagOrderMethod]]="Auto:",IF(T289&gt;0,T289,IF(COUNTBLANK(K289:R289)=8,"",(IF(Table3[[#This Row],[Column11]]&lt;&gt;"no",Table3[[#This Row],[Size]]*(SUM(Table3[[#This Row],[Date 1]:[Date 8]])),"")))),""))),(Table3[[#This Row],[Bundle]])),"")</f>
        <v/>
      </c>
      <c r="AA289" s="74" t="str">
        <f t="shared" si="5"/>
        <v/>
      </c>
      <c r="AB289" s="60"/>
      <c r="AC289" s="31"/>
      <c r="AD289" s="32"/>
      <c r="AE289" s="33"/>
      <c r="AF289" s="33" t="s">
        <v>16</v>
      </c>
      <c r="AG289" s="33" t="s">
        <v>16</v>
      </c>
      <c r="AH289" s="33" t="s">
        <v>626</v>
      </c>
      <c r="AI289" s="33" t="s">
        <v>16</v>
      </c>
      <c r="AJ289" s="33" t="s">
        <v>626</v>
      </c>
      <c r="AK289" s="105" t="b">
        <f>IF(AND(Table3[[#This Row],[Column7]]=TRUE,COUNTBLANK(Table3[[#This Row],[Date 1]:[Date 8]])=8),TRUE,FALSE)</f>
        <v>0</v>
      </c>
      <c r="AL289" s="105" t="b">
        <f>COUNTIF(Table3[[#This Row],[26]:[512]],"yes")&gt;0</f>
        <v>0</v>
      </c>
      <c r="AM289" s="117" t="e">
        <f>IF(COUNTBLANK(K289:AB289)&lt;&gt;13,IF(Table3[[#This Row],[Comments]]="Please order in multiples of 20. Minimum order of 100.",IF(COUNTBLANK(Table3[[#This Row],[Date 1]:[Order]])=12,"",1),1),IF(OR(G289="yes",H289="yes",I289="yes",F289="yes",#REF!="yes",J289="yes"),1,""))</f>
        <v>#REF!</v>
      </c>
    </row>
    <row r="290" spans="1:39" ht="36" thickBot="1">
      <c r="B290" s="135" t="s">
        <v>8200</v>
      </c>
      <c r="C290" s="133" t="s">
        <v>7729</v>
      </c>
      <c r="D290" s="131" t="s">
        <v>7621</v>
      </c>
      <c r="E290" s="23" t="s">
        <v>7731</v>
      </c>
      <c r="F290" s="22" t="s">
        <v>16</v>
      </c>
      <c r="G290" s="22" t="s">
        <v>16</v>
      </c>
      <c r="H290" s="22" t="s">
        <v>626</v>
      </c>
      <c r="I290" s="22" t="s">
        <v>16</v>
      </c>
      <c r="J290" s="22" t="s">
        <v>626</v>
      </c>
      <c r="K290" s="108"/>
      <c r="L290" s="16"/>
      <c r="M290" s="16"/>
      <c r="N290" s="16"/>
      <c r="O290" s="16"/>
      <c r="P290" s="16"/>
      <c r="Q290" s="16"/>
      <c r="R290" s="109"/>
      <c r="S290" s="218" t="str">
        <f>Table3[[#This Row],[Column12]]</f>
        <v>tags included</v>
      </c>
      <c r="T290" s="110"/>
      <c r="U290" s="122" t="str">
        <f>IF(Table3[[#This Row],[TagOrderMethod]]="Ratio:","plants per 1 tag",IF(Table3[[#This Row],[TagOrderMethod]]="tags included","",IF(Table3[[#This Row],[TagOrderMethod]]="Qty:","tags",IF(Table3[[#This Row],[TagOrderMethod]]="Auto:",IF(T290&lt;&gt;"","tags","")))))</f>
        <v/>
      </c>
      <c r="V290" s="123">
        <v>50</v>
      </c>
      <c r="W290" s="123" t="str">
        <f>IF(ISNUMBER(SEARCH("tag",Table3[[#This Row],[Notes]])), "Yes", "No")</f>
        <v>Yes</v>
      </c>
      <c r="X290" s="123" t="str">
        <f>IF(Table3[[#This Row],[Column11]]="yes","tags included","Auto:")</f>
        <v>tags included</v>
      </c>
      <c r="Y29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9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Row],[TagOrderMethod]]="Auto:",IF(T290&gt;0,T290,IF(COUNTBLANK(K290:R290)=8,"",(IF(Table3[[#This Row],[Column11]]&lt;&gt;"no",Table3[[#This Row],[Size]]*(SUM(Table3[[#This Row],[Date 1]:[Date 8]])),"")))),""))),(Table3[[#This Row],[Bundle]])),"")</f>
        <v/>
      </c>
      <c r="AA290" s="74" t="str">
        <f t="shared" si="5"/>
        <v/>
      </c>
      <c r="AB290" s="111"/>
      <c r="AC290" s="112"/>
      <c r="AD290" s="113"/>
      <c r="AE290" s="114"/>
      <c r="AF290" s="33" t="s">
        <v>16</v>
      </c>
      <c r="AG290" s="33" t="s">
        <v>16</v>
      </c>
      <c r="AH290" s="33" t="s">
        <v>626</v>
      </c>
      <c r="AI290" s="33" t="s">
        <v>16</v>
      </c>
      <c r="AJ290" s="33" t="s">
        <v>626</v>
      </c>
      <c r="AK290" s="105" t="b">
        <f>IF(AND(Table3[[#This Row],[Column7]]=TRUE,COUNTBLANK(Table3[[#This Row],[Date 1]:[Date 8]])=8),TRUE,FALSE)</f>
        <v>0</v>
      </c>
      <c r="AL290" s="105" t="b">
        <f>COUNTIF(Table3[[#This Row],[26]:[512]],"yes")&gt;0</f>
        <v>0</v>
      </c>
      <c r="AM290" s="266" t="e">
        <f>IF(COUNTBLANK(K290:AB290)&lt;&gt;13,IF(Table3[[#This Row],[Comments]]="Please order in multiples of 20. Minimum order of 100.",IF(COUNTBLANK(Table3[[#This Row],[Date 1]:[Order]])=12,"",1),1),IF(OR(G290="yes",H290="yes",I290="yes",F290="yes",#REF!="yes",J290="yes"),1,""))</f>
        <v>#REF!</v>
      </c>
    </row>
    <row r="291" spans="1:39" ht="36" thickBot="1">
      <c r="B291" s="135" t="s">
        <v>8200</v>
      </c>
      <c r="C291" s="133" t="s">
        <v>7729</v>
      </c>
      <c r="D291" s="131" t="s">
        <v>7622</v>
      </c>
      <c r="E291" s="23" t="s">
        <v>7731</v>
      </c>
      <c r="F291" s="22" t="s">
        <v>16</v>
      </c>
      <c r="G291" s="22" t="s">
        <v>16</v>
      </c>
      <c r="H291" s="22" t="s">
        <v>626</v>
      </c>
      <c r="I291" s="22" t="s">
        <v>16</v>
      </c>
      <c r="J291" s="22" t="s">
        <v>626</v>
      </c>
      <c r="K291" s="108"/>
      <c r="L291" s="16"/>
      <c r="M291" s="16"/>
      <c r="N291" s="16"/>
      <c r="O291" s="16"/>
      <c r="P291" s="16"/>
      <c r="Q291" s="16"/>
      <c r="R291" s="109"/>
      <c r="S291" s="218" t="str">
        <f>Table3[[#This Row],[Column12]]</f>
        <v>tags included</v>
      </c>
      <c r="T291" s="110"/>
      <c r="U291" s="122" t="str">
        <f>IF(Table3[[#This Row],[TagOrderMethod]]="Ratio:","plants per 1 tag",IF(Table3[[#This Row],[TagOrderMethod]]="tags included","",IF(Table3[[#This Row],[TagOrderMethod]]="Qty:","tags",IF(Table3[[#This Row],[TagOrderMethod]]="Auto:",IF(T291&lt;&gt;"","tags","")))))</f>
        <v/>
      </c>
      <c r="V291" s="123">
        <v>50</v>
      </c>
      <c r="W291" s="123" t="str">
        <f>IF(ISNUMBER(SEARCH("tag",Table3[[#This Row],[Notes]])), "Yes", "No")</f>
        <v>Yes</v>
      </c>
      <c r="X291" s="123" t="str">
        <f>IF(Table3[[#This Row],[Column11]]="yes","tags included","Auto:")</f>
        <v>tags included</v>
      </c>
      <c r="Y29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9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Row],[TagOrderMethod]]="Auto:",IF(T291&gt;0,T291,IF(COUNTBLANK(K291:R291)=8,"",(IF(Table3[[#This Row],[Column11]]&lt;&gt;"no",Table3[[#This Row],[Size]]*(SUM(Table3[[#This Row],[Date 1]:[Date 8]])),"")))),""))),(Table3[[#This Row],[Bundle]])),"")</f>
        <v/>
      </c>
      <c r="AA291" s="74" t="str">
        <f t="shared" si="5"/>
        <v/>
      </c>
      <c r="AB291" s="60"/>
      <c r="AC291" s="31"/>
      <c r="AD291" s="32"/>
      <c r="AE291" s="33"/>
      <c r="AF291" s="33" t="s">
        <v>16</v>
      </c>
      <c r="AG291" s="33" t="s">
        <v>16</v>
      </c>
      <c r="AH291" s="33" t="s">
        <v>626</v>
      </c>
      <c r="AI291" s="33" t="s">
        <v>16</v>
      </c>
      <c r="AJ291" s="33" t="s">
        <v>626</v>
      </c>
      <c r="AK291" s="105" t="b">
        <f>IF(AND(Table3[[#This Row],[Column7]]=TRUE,COUNTBLANK(Table3[[#This Row],[Date 1]:[Date 8]])=8),TRUE,FALSE)</f>
        <v>0</v>
      </c>
      <c r="AL291" s="105" t="b">
        <f>COUNTIF(Table3[[#This Row],[26]:[512]],"yes")&gt;0</f>
        <v>0</v>
      </c>
      <c r="AM291" s="117" t="e">
        <f>IF(COUNTBLANK(K291:AB291)&lt;&gt;13,IF(Table3[[#This Row],[Comments]]="Please order in multiples of 20. Minimum order of 100.",IF(COUNTBLANK(Table3[[#This Row],[Date 1]:[Order]])=12,"",1),1),IF(OR(G291="yes",H291="yes",I291="yes",F291="yes",#REF!="yes",J291="yes"),1,""))</f>
        <v>#REF!</v>
      </c>
    </row>
    <row r="292" spans="1:39" ht="36" thickBot="1">
      <c r="A292" s="20" t="s">
        <v>784</v>
      </c>
      <c r="B292" s="135" t="s">
        <v>8200</v>
      </c>
      <c r="C292" s="133" t="s">
        <v>7729</v>
      </c>
      <c r="D292" s="131" t="s">
        <v>7623</v>
      </c>
      <c r="E292" s="23" t="s">
        <v>7731</v>
      </c>
      <c r="F292" s="22" t="s">
        <v>16</v>
      </c>
      <c r="G292" s="22" t="s">
        <v>16</v>
      </c>
      <c r="H292" s="22" t="s">
        <v>626</v>
      </c>
      <c r="I292" s="22" t="s">
        <v>16</v>
      </c>
      <c r="J292" s="22" t="s">
        <v>626</v>
      </c>
      <c r="K292" s="108"/>
      <c r="L292" s="16"/>
      <c r="M292" s="16"/>
      <c r="N292" s="16"/>
      <c r="O292" s="16"/>
      <c r="P292" s="16"/>
      <c r="Q292" s="16"/>
      <c r="R292" s="109"/>
      <c r="S292" s="218" t="str">
        <f>Table3[[#This Row],[Column12]]</f>
        <v>tags included</v>
      </c>
      <c r="T292" s="110"/>
      <c r="U292" s="122" t="str">
        <f>IF(Table3[[#This Row],[TagOrderMethod]]="Ratio:","plants per 1 tag",IF(Table3[[#This Row],[TagOrderMethod]]="tags included","",IF(Table3[[#This Row],[TagOrderMethod]]="Qty:","tags",IF(Table3[[#This Row],[TagOrderMethod]]="Auto:",IF(T292&lt;&gt;"","tags","")))))</f>
        <v/>
      </c>
      <c r="V292" s="123">
        <v>50</v>
      </c>
      <c r="W292" s="123" t="str">
        <f>IF(ISNUMBER(SEARCH("tag",Table3[[#This Row],[Notes]])), "Yes", "No")</f>
        <v>Yes</v>
      </c>
      <c r="X292" s="123" t="str">
        <f>IF(Table3[[#This Row],[Column11]]="yes","tags included","Auto:")</f>
        <v>tags included</v>
      </c>
      <c r="Y29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9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Row],[TagOrderMethod]]="Auto:",IF(T292&gt;0,T292,IF(COUNTBLANK(K292:R292)=8,"",(IF(Table3[[#This Row],[Column11]]&lt;&gt;"no",Table3[[#This Row],[Size]]*(SUM(Table3[[#This Row],[Date 1]:[Date 8]])),"")))),""))),(Table3[[#This Row],[Bundle]])),"")</f>
        <v/>
      </c>
      <c r="AA292" s="74" t="str">
        <f t="shared" si="5"/>
        <v/>
      </c>
      <c r="AB292" s="60"/>
      <c r="AC292" s="31"/>
      <c r="AD292" s="32"/>
      <c r="AE292" s="33"/>
      <c r="AF292" s="33" t="s">
        <v>16</v>
      </c>
      <c r="AG292" s="33" t="s">
        <v>16</v>
      </c>
      <c r="AH292" s="33" t="s">
        <v>626</v>
      </c>
      <c r="AI292" s="33" t="s">
        <v>16</v>
      </c>
      <c r="AJ292" s="33" t="s">
        <v>626</v>
      </c>
      <c r="AK292" s="105" t="b">
        <f>IF(AND(Table3[[#This Row],[Column7]]=TRUE,COUNTBLANK(Table3[[#This Row],[Date 1]:[Date 8]])=8),TRUE,FALSE)</f>
        <v>0</v>
      </c>
      <c r="AL292" s="105" t="b">
        <f>COUNTIF(Table3[[#This Row],[26]:[512]],"yes")&gt;0</f>
        <v>0</v>
      </c>
      <c r="AM292" s="117" t="e">
        <f>IF(COUNTBLANK(K292:AB292)&lt;&gt;13,IF(Table3[[#This Row],[Comments]]="Please order in multiples of 20. Minimum order of 100.",IF(COUNTBLANK(Table3[[#This Row],[Date 1]:[Order]])=12,"",1),1),IF(OR(G292="yes",H292="yes",I292="yes",F292="yes",#REF!="yes",J292="yes"),1,""))</f>
        <v>#REF!</v>
      </c>
    </row>
    <row r="293" spans="1:39" ht="36" thickBot="1">
      <c r="A293" s="20" t="s">
        <v>784</v>
      </c>
      <c r="B293" s="135" t="s">
        <v>8200</v>
      </c>
      <c r="C293" s="133" t="s">
        <v>7729</v>
      </c>
      <c r="D293" s="131" t="s">
        <v>7744</v>
      </c>
      <c r="E293" s="23" t="s">
        <v>7731</v>
      </c>
      <c r="F293" s="22" t="s">
        <v>16</v>
      </c>
      <c r="G293" s="22" t="s">
        <v>16</v>
      </c>
      <c r="H293" s="22" t="s">
        <v>626</v>
      </c>
      <c r="I293" s="22" t="s">
        <v>16</v>
      </c>
      <c r="J293" s="22" t="s">
        <v>626</v>
      </c>
      <c r="K293" s="108"/>
      <c r="L293" s="16"/>
      <c r="M293" s="16"/>
      <c r="N293" s="16"/>
      <c r="O293" s="16"/>
      <c r="P293" s="16"/>
      <c r="Q293" s="16"/>
      <c r="R293" s="109"/>
      <c r="S293" s="218" t="str">
        <f>Table3[[#This Row],[Column12]]</f>
        <v>tags included</v>
      </c>
      <c r="T293" s="110"/>
      <c r="U293" s="122" t="str">
        <f>IF(Table3[[#This Row],[TagOrderMethod]]="Ratio:","plants per 1 tag",IF(Table3[[#This Row],[TagOrderMethod]]="tags included","",IF(Table3[[#This Row],[TagOrderMethod]]="Qty:","tags",IF(Table3[[#This Row],[TagOrderMethod]]="Auto:",IF(T293&lt;&gt;"","tags","")))))</f>
        <v/>
      </c>
      <c r="V293" s="123">
        <v>50</v>
      </c>
      <c r="W293" s="123" t="str">
        <f>IF(ISNUMBER(SEARCH("tag",Table3[[#This Row],[Notes]])), "Yes", "No")</f>
        <v>Yes</v>
      </c>
      <c r="X293" s="123" t="str">
        <f>IF(Table3[[#This Row],[Column11]]="yes","tags included","Auto:")</f>
        <v>tags included</v>
      </c>
      <c r="Y29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9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Row],[TagOrderMethod]]="Auto:",IF(T293&gt;0,T293,IF(COUNTBLANK(K293:R293)=8,"",(IF(Table3[[#This Row],[Column11]]&lt;&gt;"no",Table3[[#This Row],[Size]]*(SUM(Table3[[#This Row],[Date 1]:[Date 8]])),"")))),""))),(Table3[[#This Row],[Bundle]])),"")</f>
        <v/>
      </c>
      <c r="AA293" s="74" t="str">
        <f t="shared" si="5"/>
        <v/>
      </c>
      <c r="AB293" s="60"/>
      <c r="AC293" s="31"/>
      <c r="AD293" s="32"/>
      <c r="AE293" s="33"/>
      <c r="AF293" s="33" t="s">
        <v>16</v>
      </c>
      <c r="AG293" s="33" t="s">
        <v>16</v>
      </c>
      <c r="AH293" s="33" t="s">
        <v>626</v>
      </c>
      <c r="AI293" s="33" t="s">
        <v>16</v>
      </c>
      <c r="AJ293" s="33" t="s">
        <v>626</v>
      </c>
      <c r="AK293" s="105" t="b">
        <f>IF(AND(Table3[[#This Row],[Column7]]=TRUE,COUNTBLANK(Table3[[#This Row],[Date 1]:[Date 8]])=8),TRUE,FALSE)</f>
        <v>0</v>
      </c>
      <c r="AL293" s="105" t="b">
        <f>COUNTIF(Table3[[#This Row],[26]:[512]],"yes")&gt;0</f>
        <v>0</v>
      </c>
      <c r="AM293" s="117" t="e">
        <f>IF(COUNTBLANK(K293:AB293)&lt;&gt;13,IF(Table3[[#This Row],[Comments]]="Please order in multiples of 20. Minimum order of 100.",IF(COUNTBLANK(Table3[[#This Row],[Date 1]:[Order]])=12,"",1),1),IF(OR(G293="yes",H293="yes",I293="yes",F293="yes",#REF!="yes",J293="yes"),1,""))</f>
        <v>#REF!</v>
      </c>
    </row>
    <row r="294" spans="1:39" ht="36" thickBot="1">
      <c r="A294" s="20" t="s">
        <v>784</v>
      </c>
      <c r="B294" s="135" t="s">
        <v>8200</v>
      </c>
      <c r="C294" s="133" t="s">
        <v>7729</v>
      </c>
      <c r="D294" s="131" t="s">
        <v>7624</v>
      </c>
      <c r="E294" s="23" t="s">
        <v>7731</v>
      </c>
      <c r="F294" s="22" t="s">
        <v>16</v>
      </c>
      <c r="G294" s="22" t="s">
        <v>16</v>
      </c>
      <c r="H294" s="22" t="s">
        <v>626</v>
      </c>
      <c r="I294" s="22" t="s">
        <v>16</v>
      </c>
      <c r="J294" s="22" t="s">
        <v>626</v>
      </c>
      <c r="K294" s="108"/>
      <c r="L294" s="16"/>
      <c r="M294" s="16"/>
      <c r="N294" s="16"/>
      <c r="O294" s="16"/>
      <c r="P294" s="16"/>
      <c r="Q294" s="16"/>
      <c r="R294" s="109"/>
      <c r="S294" s="218" t="str">
        <f>Table3[[#This Row],[Column12]]</f>
        <v>tags included</v>
      </c>
      <c r="T294" s="110"/>
      <c r="U294" s="122" t="str">
        <f>IF(Table3[[#This Row],[TagOrderMethod]]="Ratio:","plants per 1 tag",IF(Table3[[#This Row],[TagOrderMethod]]="tags included","",IF(Table3[[#This Row],[TagOrderMethod]]="Qty:","tags",IF(Table3[[#This Row],[TagOrderMethod]]="Auto:",IF(T294&lt;&gt;"","tags","")))))</f>
        <v/>
      </c>
      <c r="V294" s="123">
        <v>50</v>
      </c>
      <c r="W294" s="123" t="str">
        <f>IF(ISNUMBER(SEARCH("tag",Table3[[#This Row],[Notes]])), "Yes", "No")</f>
        <v>Yes</v>
      </c>
      <c r="X294" s="123" t="str">
        <f>IF(Table3[[#This Row],[Column11]]="yes","tags included","Auto:")</f>
        <v>tags included</v>
      </c>
      <c r="Y29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9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Row],[TagOrderMethod]]="Auto:",IF(T294&gt;0,T294,IF(COUNTBLANK(K294:R294)=8,"",(IF(Table3[[#This Row],[Column11]]&lt;&gt;"no",Table3[[#This Row],[Size]]*(SUM(Table3[[#This Row],[Date 1]:[Date 8]])),"")))),""))),(Table3[[#This Row],[Bundle]])),"")</f>
        <v/>
      </c>
      <c r="AA294" s="74" t="str">
        <f t="shared" si="5"/>
        <v/>
      </c>
      <c r="AB294" s="60"/>
      <c r="AC294" s="31"/>
      <c r="AD294" s="32"/>
      <c r="AE294" s="33"/>
      <c r="AF294" s="33" t="s">
        <v>16</v>
      </c>
      <c r="AG294" s="33" t="s">
        <v>16</v>
      </c>
      <c r="AH294" s="33" t="s">
        <v>626</v>
      </c>
      <c r="AI294" s="33" t="s">
        <v>16</v>
      </c>
      <c r="AJ294" s="33" t="s">
        <v>626</v>
      </c>
      <c r="AK294" s="105" t="b">
        <f>IF(AND(Table3[[#This Row],[Column7]]=TRUE,COUNTBLANK(Table3[[#This Row],[Date 1]:[Date 8]])=8),TRUE,FALSE)</f>
        <v>0</v>
      </c>
      <c r="AL294" s="105" t="b">
        <f>COUNTIF(Table3[[#This Row],[26]:[512]],"yes")&gt;0</f>
        <v>0</v>
      </c>
      <c r="AM294" s="117" t="e">
        <f>IF(COUNTBLANK(K294:AB294)&lt;&gt;13,IF(Table3[[#This Row],[Comments]]="Please order in multiples of 20. Minimum order of 100.",IF(COUNTBLANK(Table3[[#This Row],[Date 1]:[Order]])=12,"",1),1),IF(OR(G294="yes",H294="yes",I294="yes",F294="yes",#REF!="yes",J294="yes"),1,""))</f>
        <v>#REF!</v>
      </c>
    </row>
    <row r="295" spans="1:39" ht="36" thickBot="1">
      <c r="A295" s="20" t="s">
        <v>784</v>
      </c>
      <c r="B295" s="135" t="s">
        <v>8200</v>
      </c>
      <c r="C295" s="133" t="s">
        <v>7729</v>
      </c>
      <c r="D295" s="131" t="s">
        <v>7825</v>
      </c>
      <c r="E295" s="23" t="s">
        <v>7731</v>
      </c>
      <c r="F295" s="22" t="s">
        <v>16</v>
      </c>
      <c r="G295" s="22" t="s">
        <v>16</v>
      </c>
      <c r="H295" s="22" t="s">
        <v>626</v>
      </c>
      <c r="I295" s="22" t="s">
        <v>16</v>
      </c>
      <c r="J295" s="22" t="s">
        <v>626</v>
      </c>
      <c r="K295" s="108"/>
      <c r="L295" s="16"/>
      <c r="M295" s="16"/>
      <c r="N295" s="16"/>
      <c r="O295" s="16"/>
      <c r="P295" s="16"/>
      <c r="Q295" s="16"/>
      <c r="R295" s="109"/>
      <c r="S295" s="218" t="str">
        <f>Table3[[#This Row],[Column12]]</f>
        <v>tags included</v>
      </c>
      <c r="T295" s="110"/>
      <c r="U295" s="122" t="str">
        <f>IF(Table3[[#This Row],[TagOrderMethod]]="Ratio:","plants per 1 tag",IF(Table3[[#This Row],[TagOrderMethod]]="tags included","",IF(Table3[[#This Row],[TagOrderMethod]]="Qty:","tags",IF(Table3[[#This Row],[TagOrderMethod]]="Auto:",IF(T295&lt;&gt;"","tags","")))))</f>
        <v/>
      </c>
      <c r="V295" s="123">
        <v>50</v>
      </c>
      <c r="W295" s="123" t="str">
        <f>IF(ISNUMBER(SEARCH("tag",Table3[[#This Row],[Notes]])), "Yes", "No")</f>
        <v>Yes</v>
      </c>
      <c r="X295" s="123" t="str">
        <f>IF(Table3[[#This Row],[Column11]]="yes","tags included","Auto:")</f>
        <v>tags included</v>
      </c>
      <c r="Y29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9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Row],[TagOrderMethod]]="Auto:",IF(T295&gt;0,T295,IF(COUNTBLANK(K295:R295)=8,"",(IF(Table3[[#This Row],[Column11]]&lt;&gt;"no",Table3[[#This Row],[Size]]*(SUM(Table3[[#This Row],[Date 1]:[Date 8]])),"")))),""))),(Table3[[#This Row],[Bundle]])),"")</f>
        <v/>
      </c>
      <c r="AA295" s="74" t="str">
        <f t="shared" si="5"/>
        <v/>
      </c>
      <c r="AB295" s="60"/>
      <c r="AC295" s="31"/>
      <c r="AD295" s="32"/>
      <c r="AE295" s="33"/>
      <c r="AF295" s="33" t="s">
        <v>16</v>
      </c>
      <c r="AG295" s="33" t="s">
        <v>16</v>
      </c>
      <c r="AH295" s="33" t="s">
        <v>626</v>
      </c>
      <c r="AI295" s="33" t="s">
        <v>16</v>
      </c>
      <c r="AJ295" s="33" t="s">
        <v>626</v>
      </c>
      <c r="AK295" s="105" t="b">
        <f>IF(AND(Table3[[#This Row],[Column7]]=TRUE,COUNTBLANK(Table3[[#This Row],[Date 1]:[Date 8]])=8),TRUE,FALSE)</f>
        <v>0</v>
      </c>
      <c r="AL295" s="105" t="b">
        <f>COUNTIF(Table3[[#This Row],[26]:[512]],"yes")&gt;0</f>
        <v>0</v>
      </c>
      <c r="AM295" s="117" t="e">
        <f>IF(COUNTBLANK(K295:AB295)&lt;&gt;13,IF(Table3[[#This Row],[Comments]]="Please order in multiples of 20. Minimum order of 100.",IF(COUNTBLANK(Table3[[#This Row],[Date 1]:[Order]])=12,"",1),1),IF(OR(G295="yes",H295="yes",I295="yes",F295="yes",#REF!="yes",J295="yes"),1,""))</f>
        <v>#REF!</v>
      </c>
    </row>
    <row r="296" spans="1:39" ht="36" thickBot="1">
      <c r="A296" s="20" t="s">
        <v>784</v>
      </c>
      <c r="B296" s="135" t="s">
        <v>8200</v>
      </c>
      <c r="C296" s="133" t="s">
        <v>7729</v>
      </c>
      <c r="D296" s="131" t="s">
        <v>7625</v>
      </c>
      <c r="E296" s="23" t="s">
        <v>7731</v>
      </c>
      <c r="F296" s="22" t="s">
        <v>16</v>
      </c>
      <c r="G296" s="22" t="s">
        <v>16</v>
      </c>
      <c r="H296" s="22" t="s">
        <v>626</v>
      </c>
      <c r="I296" s="22" t="s">
        <v>16</v>
      </c>
      <c r="J296" s="22" t="s">
        <v>626</v>
      </c>
      <c r="K296" s="108"/>
      <c r="L296" s="16"/>
      <c r="M296" s="16"/>
      <c r="N296" s="16"/>
      <c r="O296" s="16"/>
      <c r="P296" s="16"/>
      <c r="Q296" s="16"/>
      <c r="R296" s="109"/>
      <c r="S296" s="218" t="str">
        <f>Table3[[#This Row],[Column12]]</f>
        <v>tags included</v>
      </c>
      <c r="T296" s="110"/>
      <c r="U296" s="122" t="str">
        <f>IF(Table3[[#This Row],[TagOrderMethod]]="Ratio:","plants per 1 tag",IF(Table3[[#This Row],[TagOrderMethod]]="tags included","",IF(Table3[[#This Row],[TagOrderMethod]]="Qty:","tags",IF(Table3[[#This Row],[TagOrderMethod]]="Auto:",IF(T296&lt;&gt;"","tags","")))))</f>
        <v/>
      </c>
      <c r="V296" s="123">
        <v>50</v>
      </c>
      <c r="W296" s="123" t="str">
        <f>IF(ISNUMBER(SEARCH("tag",Table3[[#This Row],[Notes]])), "Yes", "No")</f>
        <v>Yes</v>
      </c>
      <c r="X296" s="123" t="str">
        <f>IF(Table3[[#This Row],[Column11]]="yes","tags included","Auto:")</f>
        <v>tags included</v>
      </c>
      <c r="Y29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9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Row],[TagOrderMethod]]="Auto:",IF(T296&gt;0,T296,IF(COUNTBLANK(K296:R296)=8,"",(IF(Table3[[#This Row],[Column11]]&lt;&gt;"no",Table3[[#This Row],[Size]]*(SUM(Table3[[#This Row],[Date 1]:[Date 8]])),"")))),""))),(Table3[[#This Row],[Bundle]])),"")</f>
        <v/>
      </c>
      <c r="AA296" s="74" t="str">
        <f t="shared" si="5"/>
        <v/>
      </c>
      <c r="AB296" s="60"/>
      <c r="AC296" s="31"/>
      <c r="AD296" s="32"/>
      <c r="AE296" s="33"/>
      <c r="AF296" s="33" t="s">
        <v>16</v>
      </c>
      <c r="AG296" s="33" t="s">
        <v>16</v>
      </c>
      <c r="AH296" s="33" t="s">
        <v>626</v>
      </c>
      <c r="AI296" s="33" t="s">
        <v>16</v>
      </c>
      <c r="AJ296" s="33" t="s">
        <v>626</v>
      </c>
      <c r="AK296" s="105" t="b">
        <f>IF(AND(Table3[[#This Row],[Column7]]=TRUE,COUNTBLANK(Table3[[#This Row],[Date 1]:[Date 8]])=8),TRUE,FALSE)</f>
        <v>0</v>
      </c>
      <c r="AL296" s="105" t="b">
        <f>COUNTIF(Table3[[#This Row],[26]:[512]],"yes")&gt;0</f>
        <v>0</v>
      </c>
      <c r="AM296" s="117" t="e">
        <f>IF(COUNTBLANK(K296:AB296)&lt;&gt;13,IF(Table3[[#This Row],[Comments]]="Please order in multiples of 20. Minimum order of 100.",IF(COUNTBLANK(Table3[[#This Row],[Date 1]:[Order]])=12,"",1),1),IF(OR(G296="yes",H296="yes",I296="yes",F296="yes",#REF!="yes",J296="yes"),1,""))</f>
        <v>#REF!</v>
      </c>
    </row>
    <row r="297" spans="1:39" ht="36" thickBot="1">
      <c r="A297" s="20" t="s">
        <v>784</v>
      </c>
      <c r="B297" s="135" t="s">
        <v>8200</v>
      </c>
      <c r="C297" s="133" t="s">
        <v>7729</v>
      </c>
      <c r="D297" s="131" t="s">
        <v>7626</v>
      </c>
      <c r="E297" s="23" t="s">
        <v>7731</v>
      </c>
      <c r="F297" s="22" t="s">
        <v>16</v>
      </c>
      <c r="G297" s="22" t="s">
        <v>16</v>
      </c>
      <c r="H297" s="22" t="s">
        <v>626</v>
      </c>
      <c r="I297" s="22" t="s">
        <v>16</v>
      </c>
      <c r="J297" s="22" t="s">
        <v>626</v>
      </c>
      <c r="K297" s="108"/>
      <c r="L297" s="16"/>
      <c r="M297" s="16"/>
      <c r="N297" s="16"/>
      <c r="O297" s="16"/>
      <c r="P297" s="16"/>
      <c r="Q297" s="16"/>
      <c r="R297" s="109"/>
      <c r="S297" s="218" t="str">
        <f>Table3[[#This Row],[Column12]]</f>
        <v>tags included</v>
      </c>
      <c r="T297" s="110"/>
      <c r="U297" s="122" t="str">
        <f>IF(Table3[[#This Row],[TagOrderMethod]]="Ratio:","plants per 1 tag",IF(Table3[[#This Row],[TagOrderMethod]]="tags included","",IF(Table3[[#This Row],[TagOrderMethod]]="Qty:","tags",IF(Table3[[#This Row],[TagOrderMethod]]="Auto:",IF(T297&lt;&gt;"","tags","")))))</f>
        <v/>
      </c>
      <c r="V297" s="123">
        <v>50</v>
      </c>
      <c r="W297" s="123" t="str">
        <f>IF(ISNUMBER(SEARCH("tag",Table3[[#This Row],[Notes]])), "Yes", "No")</f>
        <v>Yes</v>
      </c>
      <c r="X297" s="123" t="str">
        <f>IF(Table3[[#This Row],[Column11]]="yes","tags included","Auto:")</f>
        <v>tags included</v>
      </c>
      <c r="Y29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9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Row],[TagOrderMethod]]="Auto:",IF(T297&gt;0,T297,IF(COUNTBLANK(K297:R297)=8,"",(IF(Table3[[#This Row],[Column11]]&lt;&gt;"no",Table3[[#This Row],[Size]]*(SUM(Table3[[#This Row],[Date 1]:[Date 8]])),"")))),""))),(Table3[[#This Row],[Bundle]])),"")</f>
        <v/>
      </c>
      <c r="AA297" s="74" t="str">
        <f t="shared" si="5"/>
        <v/>
      </c>
      <c r="AB297" s="60"/>
      <c r="AC297" s="31"/>
      <c r="AD297" s="32"/>
      <c r="AE297" s="33"/>
      <c r="AF297" s="33" t="s">
        <v>16</v>
      </c>
      <c r="AG297" s="33" t="s">
        <v>16</v>
      </c>
      <c r="AH297" s="33" t="s">
        <v>626</v>
      </c>
      <c r="AI297" s="33" t="s">
        <v>16</v>
      </c>
      <c r="AJ297" s="33" t="s">
        <v>626</v>
      </c>
      <c r="AK297" s="105" t="b">
        <f>IF(AND(Table3[[#This Row],[Column7]]=TRUE,COUNTBLANK(Table3[[#This Row],[Date 1]:[Date 8]])=8),TRUE,FALSE)</f>
        <v>0</v>
      </c>
      <c r="AL297" s="105" t="b">
        <f>COUNTIF(Table3[[#This Row],[26]:[512]],"yes")&gt;0</f>
        <v>0</v>
      </c>
      <c r="AM297" s="117" t="e">
        <f>IF(COUNTBLANK(K297:AB297)&lt;&gt;13,IF(Table3[[#This Row],[Comments]]="Please order in multiples of 20. Minimum order of 100.",IF(COUNTBLANK(Table3[[#This Row],[Date 1]:[Order]])=12,"",1),1),IF(OR(G297="yes",H297="yes",I297="yes",F297="yes",#REF!="yes",J297="yes"),1,""))</f>
        <v>#REF!</v>
      </c>
    </row>
    <row r="298" spans="1:39" ht="36" thickBot="1">
      <c r="A298" s="20" t="s">
        <v>784</v>
      </c>
      <c r="B298" s="135" t="s">
        <v>8200</v>
      </c>
      <c r="C298" s="133" t="s">
        <v>7729</v>
      </c>
      <c r="D298" s="131" t="s">
        <v>7989</v>
      </c>
      <c r="E298" s="23" t="s">
        <v>7731</v>
      </c>
      <c r="F298" s="22" t="s">
        <v>16</v>
      </c>
      <c r="G298" s="22" t="s">
        <v>16</v>
      </c>
      <c r="H298" s="22" t="s">
        <v>626</v>
      </c>
      <c r="I298" s="22" t="s">
        <v>16</v>
      </c>
      <c r="J298" s="22" t="s">
        <v>626</v>
      </c>
      <c r="K298" s="108"/>
      <c r="L298" s="16"/>
      <c r="M298" s="16"/>
      <c r="N298" s="16"/>
      <c r="O298" s="16"/>
      <c r="P298" s="16"/>
      <c r="Q298" s="16"/>
      <c r="R298" s="109"/>
      <c r="S298" s="218" t="str">
        <f>Table3[[#This Row],[Column12]]</f>
        <v>tags included</v>
      </c>
      <c r="T298" s="110"/>
      <c r="U298" s="122" t="str">
        <f>IF(Table3[[#This Row],[TagOrderMethod]]="Ratio:","plants per 1 tag",IF(Table3[[#This Row],[TagOrderMethod]]="tags included","",IF(Table3[[#This Row],[TagOrderMethod]]="Qty:","tags",IF(Table3[[#This Row],[TagOrderMethod]]="Auto:",IF(T298&lt;&gt;"","tags","")))))</f>
        <v/>
      </c>
      <c r="V298" s="123">
        <v>50</v>
      </c>
      <c r="W298" s="123" t="str">
        <f>IF(ISNUMBER(SEARCH("tag",Table3[[#This Row],[Notes]])), "Yes", "No")</f>
        <v>Yes</v>
      </c>
      <c r="X298" s="123" t="str">
        <f>IF(Table3[[#This Row],[Column11]]="yes","tags included","Auto:")</f>
        <v>tags included</v>
      </c>
      <c r="Y29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9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Row],[TagOrderMethod]]="Auto:",IF(T298&gt;0,T298,IF(COUNTBLANK(K298:R298)=8,"",(IF(Table3[[#This Row],[Column11]]&lt;&gt;"no",Table3[[#This Row],[Size]]*(SUM(Table3[[#This Row],[Date 1]:[Date 8]])),"")))),""))),(Table3[[#This Row],[Bundle]])),"")</f>
        <v/>
      </c>
      <c r="AA298" s="74" t="str">
        <f t="shared" si="5"/>
        <v/>
      </c>
      <c r="AB298" s="60"/>
      <c r="AC298" s="31"/>
      <c r="AD298" s="32"/>
      <c r="AE298" s="33"/>
      <c r="AF298" s="33" t="s">
        <v>16</v>
      </c>
      <c r="AG298" s="33" t="s">
        <v>16</v>
      </c>
      <c r="AH298" s="33" t="s">
        <v>626</v>
      </c>
      <c r="AI298" s="33" t="s">
        <v>16</v>
      </c>
      <c r="AJ298" s="33" t="s">
        <v>626</v>
      </c>
      <c r="AK298" s="105" t="b">
        <f>IF(AND(Table3[[#This Row],[Column7]]=TRUE,COUNTBLANK(Table3[[#This Row],[Date 1]:[Date 8]])=8),TRUE,FALSE)</f>
        <v>0</v>
      </c>
      <c r="AL298" s="105" t="b">
        <f>COUNTIF(Table3[[#This Row],[26]:[512]],"yes")&gt;0</f>
        <v>0</v>
      </c>
      <c r="AM298" s="117" t="e">
        <f>IF(COUNTBLANK(K298:AB298)&lt;&gt;13,IF(Table3[[#This Row],[Comments]]="Please order in multiples of 20. Minimum order of 100.",IF(COUNTBLANK(Table3[[#This Row],[Date 1]:[Order]])=12,"",1),1),IF(OR(G298="yes",H298="yes",I298="yes",F298="yes",#REF!="yes",J298="yes"),1,""))</f>
        <v>#REF!</v>
      </c>
    </row>
    <row r="299" spans="1:39" ht="36" thickBot="1">
      <c r="A299" s="20" t="s">
        <v>784</v>
      </c>
      <c r="B299" s="135" t="s">
        <v>8200</v>
      </c>
      <c r="C299" s="133" t="s">
        <v>7729</v>
      </c>
      <c r="D299" s="131" t="s">
        <v>7627</v>
      </c>
      <c r="E299" s="23" t="s">
        <v>7731</v>
      </c>
      <c r="F299" s="22" t="s">
        <v>16</v>
      </c>
      <c r="G299" s="22" t="s">
        <v>16</v>
      </c>
      <c r="H299" s="22" t="s">
        <v>626</v>
      </c>
      <c r="I299" s="22" t="s">
        <v>16</v>
      </c>
      <c r="J299" s="22" t="s">
        <v>626</v>
      </c>
      <c r="K299" s="108"/>
      <c r="L299" s="16"/>
      <c r="M299" s="16"/>
      <c r="N299" s="16"/>
      <c r="O299" s="16"/>
      <c r="P299" s="16"/>
      <c r="Q299" s="16"/>
      <c r="R299" s="109"/>
      <c r="S299" s="218" t="str">
        <f>Table3[[#This Row],[Column12]]</f>
        <v>tags included</v>
      </c>
      <c r="T299" s="110"/>
      <c r="U299" s="122" t="str">
        <f>IF(Table3[[#This Row],[TagOrderMethod]]="Ratio:","plants per 1 tag",IF(Table3[[#This Row],[TagOrderMethod]]="tags included","",IF(Table3[[#This Row],[TagOrderMethod]]="Qty:","tags",IF(Table3[[#This Row],[TagOrderMethod]]="Auto:",IF(T299&lt;&gt;"","tags","")))))</f>
        <v/>
      </c>
      <c r="V299" s="123">
        <v>50</v>
      </c>
      <c r="W299" s="123" t="str">
        <f>IF(ISNUMBER(SEARCH("tag",Table3[[#This Row],[Notes]])), "Yes", "No")</f>
        <v>Yes</v>
      </c>
      <c r="X299" s="123" t="str">
        <f>IF(Table3[[#This Row],[Column11]]="yes","tags included","Auto:")</f>
        <v>tags included</v>
      </c>
      <c r="Y29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29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Row],[TagOrderMethod]]="Auto:",IF(T299&gt;0,T299,IF(COUNTBLANK(K299:R299)=8,"",(IF(Table3[[#This Row],[Column11]]&lt;&gt;"no",Table3[[#This Row],[Size]]*(SUM(Table3[[#This Row],[Date 1]:[Date 8]])),"")))),""))),(Table3[[#This Row],[Bundle]])),"")</f>
        <v/>
      </c>
      <c r="AA299" s="74" t="str">
        <f t="shared" si="5"/>
        <v/>
      </c>
      <c r="AB299" s="60"/>
      <c r="AC299" s="31"/>
      <c r="AD299" s="32"/>
      <c r="AE299" s="33"/>
      <c r="AF299" s="33" t="s">
        <v>16</v>
      </c>
      <c r="AG299" s="33" t="s">
        <v>16</v>
      </c>
      <c r="AH299" s="33" t="s">
        <v>626</v>
      </c>
      <c r="AI299" s="33" t="s">
        <v>16</v>
      </c>
      <c r="AJ299" s="33" t="s">
        <v>626</v>
      </c>
      <c r="AK299" s="105" t="b">
        <f>IF(AND(Table3[[#This Row],[Column7]]=TRUE,COUNTBLANK(Table3[[#This Row],[Date 1]:[Date 8]])=8),TRUE,FALSE)</f>
        <v>0</v>
      </c>
      <c r="AL299" s="105" t="b">
        <f>COUNTIF(Table3[[#This Row],[26]:[512]],"yes")&gt;0</f>
        <v>0</v>
      </c>
      <c r="AM299" s="117" t="e">
        <f>IF(COUNTBLANK(K299:AB299)&lt;&gt;13,IF(Table3[[#This Row],[Comments]]="Please order in multiples of 20. Minimum order of 100.",IF(COUNTBLANK(Table3[[#This Row],[Date 1]:[Order]])=12,"",1),1),IF(OR(G299="yes",H299="yes",I299="yes",F299="yes",#REF!="yes",J299="yes"),1,""))</f>
        <v>#REF!</v>
      </c>
    </row>
    <row r="300" spans="1:39" ht="36" thickBot="1">
      <c r="A300" s="20" t="s">
        <v>784</v>
      </c>
      <c r="B300" s="135" t="s">
        <v>8200</v>
      </c>
      <c r="C300" s="133" t="s">
        <v>7729</v>
      </c>
      <c r="D300" s="131" t="s">
        <v>7628</v>
      </c>
      <c r="E300" s="23" t="s">
        <v>7731</v>
      </c>
      <c r="F300" s="22" t="s">
        <v>16</v>
      </c>
      <c r="G300" s="22" t="s">
        <v>16</v>
      </c>
      <c r="H300" s="22" t="s">
        <v>626</v>
      </c>
      <c r="I300" s="22" t="s">
        <v>16</v>
      </c>
      <c r="J300" s="22" t="s">
        <v>626</v>
      </c>
      <c r="K300" s="108"/>
      <c r="L300" s="16"/>
      <c r="M300" s="16"/>
      <c r="N300" s="16"/>
      <c r="O300" s="16"/>
      <c r="P300" s="16"/>
      <c r="Q300" s="16"/>
      <c r="R300" s="109"/>
      <c r="S300" s="218" t="str">
        <f>Table3[[#This Row],[Column12]]</f>
        <v>tags included</v>
      </c>
      <c r="T300" s="110"/>
      <c r="U300" s="122" t="str">
        <f>IF(Table3[[#This Row],[TagOrderMethod]]="Ratio:","plants per 1 tag",IF(Table3[[#This Row],[TagOrderMethod]]="tags included","",IF(Table3[[#This Row],[TagOrderMethod]]="Qty:","tags",IF(Table3[[#This Row],[TagOrderMethod]]="Auto:",IF(T300&lt;&gt;"","tags","")))))</f>
        <v/>
      </c>
      <c r="V300" s="123">
        <v>50</v>
      </c>
      <c r="W300" s="123" t="str">
        <f>IF(ISNUMBER(SEARCH("tag",Table3[[#This Row],[Notes]])), "Yes", "No")</f>
        <v>Yes</v>
      </c>
      <c r="X300" s="123" t="str">
        <f>IF(Table3[[#This Row],[Column11]]="yes","tags included","Auto:")</f>
        <v>tags included</v>
      </c>
      <c r="Y30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0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Row],[TagOrderMethod]]="Auto:",IF(T300&gt;0,T300,IF(COUNTBLANK(K300:R300)=8,"",(IF(Table3[[#This Row],[Column11]]&lt;&gt;"no",Table3[[#This Row],[Size]]*(SUM(Table3[[#This Row],[Date 1]:[Date 8]])),"")))),""))),(Table3[[#This Row],[Bundle]])),"")</f>
        <v/>
      </c>
      <c r="AA300" s="74" t="str">
        <f t="shared" si="5"/>
        <v/>
      </c>
      <c r="AB300" s="60"/>
      <c r="AC300" s="31"/>
      <c r="AD300" s="32"/>
      <c r="AE300" s="33"/>
      <c r="AF300" s="33" t="s">
        <v>16</v>
      </c>
      <c r="AG300" s="33" t="s">
        <v>16</v>
      </c>
      <c r="AH300" s="33" t="s">
        <v>626</v>
      </c>
      <c r="AI300" s="33" t="s">
        <v>16</v>
      </c>
      <c r="AJ300" s="33" t="s">
        <v>626</v>
      </c>
      <c r="AK300" s="105" t="b">
        <f>IF(AND(Table3[[#This Row],[Column7]]=TRUE,COUNTBLANK(Table3[[#This Row],[Date 1]:[Date 8]])=8),TRUE,FALSE)</f>
        <v>0</v>
      </c>
      <c r="AL300" s="105" t="b">
        <f>COUNTIF(Table3[[#This Row],[26]:[512]],"yes")&gt;0</f>
        <v>0</v>
      </c>
      <c r="AM300" s="117" t="e">
        <f>IF(COUNTBLANK(K300:AB300)&lt;&gt;13,IF(Table3[[#This Row],[Comments]]="Please order in multiples of 20. Minimum order of 100.",IF(COUNTBLANK(Table3[[#This Row],[Date 1]:[Order]])=12,"",1),1),IF(OR(G300="yes",H300="yes",I300="yes",F300="yes",#REF!="yes",J300="yes"),1,""))</f>
        <v>#REF!</v>
      </c>
    </row>
    <row r="301" spans="1:39" ht="36" thickBot="1">
      <c r="A301" s="20" t="s">
        <v>784</v>
      </c>
      <c r="B301" s="135" t="s">
        <v>8200</v>
      </c>
      <c r="C301" s="133" t="s">
        <v>7680</v>
      </c>
      <c r="D301" s="131" t="s">
        <v>7770</v>
      </c>
      <c r="E301" s="23" t="s">
        <v>7731</v>
      </c>
      <c r="F301" s="22" t="s">
        <v>16</v>
      </c>
      <c r="G301" s="22" t="s">
        <v>16</v>
      </c>
      <c r="H301" s="22" t="s">
        <v>626</v>
      </c>
      <c r="I301" s="22" t="s">
        <v>16</v>
      </c>
      <c r="J301" s="22" t="s">
        <v>626</v>
      </c>
      <c r="K301" s="108"/>
      <c r="L301" s="16"/>
      <c r="M301" s="16"/>
      <c r="N301" s="16"/>
      <c r="O301" s="16"/>
      <c r="P301" s="16"/>
      <c r="Q301" s="16"/>
      <c r="R301" s="109"/>
      <c r="S301" s="218" t="str">
        <f>Table3[[#This Row],[Column12]]</f>
        <v>tags included</v>
      </c>
      <c r="T301" s="110"/>
      <c r="U301" s="122" t="str">
        <f>IF(Table3[[#This Row],[TagOrderMethod]]="Ratio:","plants per 1 tag",IF(Table3[[#This Row],[TagOrderMethod]]="tags included","",IF(Table3[[#This Row],[TagOrderMethod]]="Qty:","tags",IF(Table3[[#This Row],[TagOrderMethod]]="Auto:",IF(T301&lt;&gt;"","tags","")))))</f>
        <v/>
      </c>
      <c r="V301" s="123">
        <v>50</v>
      </c>
      <c r="W301" s="123" t="str">
        <f>IF(ISNUMBER(SEARCH("tag",Table3[[#This Row],[Notes]])), "Yes", "No")</f>
        <v>Yes</v>
      </c>
      <c r="X301" s="123" t="str">
        <f>IF(Table3[[#This Row],[Column11]]="yes","tags included","Auto:")</f>
        <v>tags included</v>
      </c>
      <c r="Y30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0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Row],[TagOrderMethod]]="Auto:",IF(T301&gt;0,T301,IF(COUNTBLANK(K301:R301)=8,"",(IF(Table3[[#This Row],[Column11]]&lt;&gt;"no",Table3[[#This Row],[Size]]*(SUM(Table3[[#This Row],[Date 1]:[Date 8]])),"")))),""))),(Table3[[#This Row],[Bundle]])),"")</f>
        <v/>
      </c>
      <c r="AA301" s="74" t="str">
        <f t="shared" si="5"/>
        <v/>
      </c>
      <c r="AB301" s="60"/>
      <c r="AC301" s="31"/>
      <c r="AD301" s="32"/>
      <c r="AE301" s="33"/>
      <c r="AF301" s="33" t="s">
        <v>16</v>
      </c>
      <c r="AG301" s="33" t="s">
        <v>16</v>
      </c>
      <c r="AH301" s="33" t="s">
        <v>626</v>
      </c>
      <c r="AI301" s="33" t="s">
        <v>16</v>
      </c>
      <c r="AJ301" s="33" t="s">
        <v>626</v>
      </c>
      <c r="AK301" s="105" t="b">
        <f>IF(AND(Table3[[#This Row],[Column7]]=TRUE,COUNTBLANK(Table3[[#This Row],[Date 1]:[Date 8]])=8),TRUE,FALSE)</f>
        <v>0</v>
      </c>
      <c r="AL301" s="105" t="b">
        <f>COUNTIF(Table3[[#This Row],[26]:[512]],"yes")&gt;0</f>
        <v>0</v>
      </c>
      <c r="AM301" s="117" t="e">
        <f>IF(COUNTBLANK(K301:AB301)&lt;&gt;13,IF(Table3[[#This Row],[Comments]]="Please order in multiples of 20. Minimum order of 100.",IF(COUNTBLANK(Table3[[#This Row],[Date 1]:[Order]])=12,"",1),1),IF(OR(G301="yes",H301="yes",I301="yes",F301="yes",#REF!="yes",J301="yes"),1,""))</f>
        <v>#REF!</v>
      </c>
    </row>
    <row r="302" spans="1:39" ht="36" thickBot="1">
      <c r="A302" s="20" t="s">
        <v>784</v>
      </c>
      <c r="B302" s="135" t="s">
        <v>8200</v>
      </c>
      <c r="C302" s="133" t="s">
        <v>7684</v>
      </c>
      <c r="D302" s="131" t="s">
        <v>7629</v>
      </c>
      <c r="E302" s="23" t="s">
        <v>7731</v>
      </c>
      <c r="F302" s="22" t="s">
        <v>16</v>
      </c>
      <c r="G302" s="22" t="s">
        <v>16</v>
      </c>
      <c r="H302" s="22" t="s">
        <v>626</v>
      </c>
      <c r="I302" s="22" t="s">
        <v>16</v>
      </c>
      <c r="J302" s="22" t="s">
        <v>626</v>
      </c>
      <c r="K302" s="108"/>
      <c r="L302" s="16"/>
      <c r="M302" s="16"/>
      <c r="N302" s="16"/>
      <c r="O302" s="16"/>
      <c r="P302" s="16"/>
      <c r="Q302" s="16"/>
      <c r="R302" s="109"/>
      <c r="S302" s="218" t="str">
        <f>Table3[[#This Row],[Column12]]</f>
        <v>tags included</v>
      </c>
      <c r="T302" s="110"/>
      <c r="U302" s="122" t="str">
        <f>IF(Table3[[#This Row],[TagOrderMethod]]="Ratio:","plants per 1 tag",IF(Table3[[#This Row],[TagOrderMethod]]="tags included","",IF(Table3[[#This Row],[TagOrderMethod]]="Qty:","tags",IF(Table3[[#This Row],[TagOrderMethod]]="Auto:",IF(T302&lt;&gt;"","tags","")))))</f>
        <v/>
      </c>
      <c r="V302" s="123">
        <v>50</v>
      </c>
      <c r="W302" s="123" t="str">
        <f>IF(ISNUMBER(SEARCH("tag",Table3[[#This Row],[Notes]])), "Yes", "No")</f>
        <v>Yes</v>
      </c>
      <c r="X302" s="123" t="str">
        <f>IF(Table3[[#This Row],[Column11]]="yes","tags included","Auto:")</f>
        <v>tags included</v>
      </c>
      <c r="Y30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0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Row],[TagOrderMethod]]="Auto:",IF(T302&gt;0,T302,IF(COUNTBLANK(K302:R302)=8,"",(IF(Table3[[#This Row],[Column11]]&lt;&gt;"no",Table3[[#This Row],[Size]]*(SUM(Table3[[#This Row],[Date 1]:[Date 8]])),"")))),""))),(Table3[[#This Row],[Bundle]])),"")</f>
        <v/>
      </c>
      <c r="AA302" s="74" t="str">
        <f t="shared" si="5"/>
        <v/>
      </c>
      <c r="AB302" s="60"/>
      <c r="AC302" s="31"/>
      <c r="AD302" s="32"/>
      <c r="AE302" s="33"/>
      <c r="AF302" s="33" t="s">
        <v>16</v>
      </c>
      <c r="AG302" s="33" t="s">
        <v>16</v>
      </c>
      <c r="AH302" s="33" t="s">
        <v>626</v>
      </c>
      <c r="AI302" s="33" t="s">
        <v>16</v>
      </c>
      <c r="AJ302" s="33" t="s">
        <v>626</v>
      </c>
      <c r="AK302" s="105" t="b">
        <f>IF(AND(Table3[[#This Row],[Column7]]=TRUE,COUNTBLANK(Table3[[#This Row],[Date 1]:[Date 8]])=8),TRUE,FALSE)</f>
        <v>0</v>
      </c>
      <c r="AL302" s="105" t="b">
        <f>COUNTIF(Table3[[#This Row],[26]:[512]],"yes")&gt;0</f>
        <v>0</v>
      </c>
      <c r="AM302" s="117" t="e">
        <f>IF(COUNTBLANK(K302:AB302)&lt;&gt;13,IF(Table3[[#This Row],[Comments]]="Please order in multiples of 20. Minimum order of 100.",IF(COUNTBLANK(Table3[[#This Row],[Date 1]:[Order]])=12,"",1),1),IF(OR(G302="yes",H302="yes",I302="yes",F302="yes",#REF!="yes",J302="yes"),1,""))</f>
        <v>#REF!</v>
      </c>
    </row>
    <row r="303" spans="1:39" ht="36" thickBot="1">
      <c r="A303" s="20" t="s">
        <v>784</v>
      </c>
      <c r="B303" s="135" t="s">
        <v>8200</v>
      </c>
      <c r="C303" s="133" t="s">
        <v>7684</v>
      </c>
      <c r="D303" s="131" t="s">
        <v>7745</v>
      </c>
      <c r="E303" s="23" t="s">
        <v>7731</v>
      </c>
      <c r="F303" s="22" t="s">
        <v>16</v>
      </c>
      <c r="G303" s="22" t="s">
        <v>16</v>
      </c>
      <c r="H303" s="22" t="s">
        <v>626</v>
      </c>
      <c r="I303" s="22" t="s">
        <v>16</v>
      </c>
      <c r="J303" s="22" t="s">
        <v>626</v>
      </c>
      <c r="K303" s="108"/>
      <c r="L303" s="16"/>
      <c r="M303" s="16"/>
      <c r="N303" s="16"/>
      <c r="O303" s="16"/>
      <c r="P303" s="16"/>
      <c r="Q303" s="16"/>
      <c r="R303" s="109"/>
      <c r="S303" s="218" t="str">
        <f>Table3[[#This Row],[Column12]]</f>
        <v>tags included</v>
      </c>
      <c r="T303" s="110"/>
      <c r="U303" s="122" t="str">
        <f>IF(Table3[[#This Row],[TagOrderMethod]]="Ratio:","plants per 1 tag",IF(Table3[[#This Row],[TagOrderMethod]]="tags included","",IF(Table3[[#This Row],[TagOrderMethod]]="Qty:","tags",IF(Table3[[#This Row],[TagOrderMethod]]="Auto:",IF(T303&lt;&gt;"","tags","")))))</f>
        <v/>
      </c>
      <c r="V303" s="123">
        <v>50</v>
      </c>
      <c r="W303" s="123" t="str">
        <f>IF(ISNUMBER(SEARCH("tag",Table3[[#This Row],[Notes]])), "Yes", "No")</f>
        <v>Yes</v>
      </c>
      <c r="X303" s="123" t="str">
        <f>IF(Table3[[#This Row],[Column11]]="yes","tags included","Auto:")</f>
        <v>tags included</v>
      </c>
      <c r="Y30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0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Row],[TagOrderMethod]]="Auto:",IF(T303&gt;0,T303,IF(COUNTBLANK(K303:R303)=8,"",(IF(Table3[[#This Row],[Column11]]&lt;&gt;"no",Table3[[#This Row],[Size]]*(SUM(Table3[[#This Row],[Date 1]:[Date 8]])),"")))),""))),(Table3[[#This Row],[Bundle]])),"")</f>
        <v/>
      </c>
      <c r="AA303" s="74" t="str">
        <f t="shared" si="5"/>
        <v/>
      </c>
      <c r="AB303" s="60"/>
      <c r="AC303" s="31"/>
      <c r="AD303" s="32"/>
      <c r="AE303" s="33"/>
      <c r="AF303" s="33" t="s">
        <v>16</v>
      </c>
      <c r="AG303" s="33" t="s">
        <v>16</v>
      </c>
      <c r="AH303" s="33" t="s">
        <v>626</v>
      </c>
      <c r="AI303" s="33" t="s">
        <v>16</v>
      </c>
      <c r="AJ303" s="33" t="s">
        <v>626</v>
      </c>
      <c r="AK303" s="105" t="b">
        <f>IF(AND(Table3[[#This Row],[Column7]]=TRUE,COUNTBLANK(Table3[[#This Row],[Date 1]:[Date 8]])=8),TRUE,FALSE)</f>
        <v>0</v>
      </c>
      <c r="AL303" s="105" t="b">
        <f>COUNTIF(Table3[[#This Row],[26]:[512]],"yes")&gt;0</f>
        <v>0</v>
      </c>
      <c r="AM303" s="117" t="e">
        <f>IF(COUNTBLANK(K303:AB303)&lt;&gt;13,IF(Table3[[#This Row],[Comments]]="Please order in multiples of 20. Minimum order of 100.",IF(COUNTBLANK(Table3[[#This Row],[Date 1]:[Order]])=12,"",1),1),IF(OR(G303="yes",H303="yes",I303="yes",F303="yes",#REF!="yes",J303="yes"),1,""))</f>
        <v>#REF!</v>
      </c>
    </row>
    <row r="304" spans="1:39" ht="36" thickBot="1">
      <c r="A304" s="20" t="s">
        <v>784</v>
      </c>
      <c r="B304" s="135" t="s">
        <v>8200</v>
      </c>
      <c r="C304" s="133" t="s">
        <v>7684</v>
      </c>
      <c r="D304" s="131" t="s">
        <v>7630</v>
      </c>
      <c r="E304" s="23" t="s">
        <v>7731</v>
      </c>
      <c r="F304" s="22" t="s">
        <v>16</v>
      </c>
      <c r="G304" s="22" t="s">
        <v>16</v>
      </c>
      <c r="H304" s="22" t="s">
        <v>626</v>
      </c>
      <c r="I304" s="22" t="s">
        <v>16</v>
      </c>
      <c r="J304" s="22" t="s">
        <v>626</v>
      </c>
      <c r="K304" s="108"/>
      <c r="L304" s="16"/>
      <c r="M304" s="16"/>
      <c r="N304" s="16"/>
      <c r="O304" s="16"/>
      <c r="P304" s="16"/>
      <c r="Q304" s="16"/>
      <c r="R304" s="109"/>
      <c r="S304" s="218" t="str">
        <f>Table3[[#This Row],[Column12]]</f>
        <v>tags included</v>
      </c>
      <c r="T304" s="110"/>
      <c r="U304" s="122" t="str">
        <f>IF(Table3[[#This Row],[TagOrderMethod]]="Ratio:","plants per 1 tag",IF(Table3[[#This Row],[TagOrderMethod]]="tags included","",IF(Table3[[#This Row],[TagOrderMethod]]="Qty:","tags",IF(Table3[[#This Row],[TagOrderMethod]]="Auto:",IF(T304&lt;&gt;"","tags","")))))</f>
        <v/>
      </c>
      <c r="V304" s="123">
        <v>50</v>
      </c>
      <c r="W304" s="123" t="str">
        <f>IF(ISNUMBER(SEARCH("tag",Table3[[#This Row],[Notes]])), "Yes", "No")</f>
        <v>Yes</v>
      </c>
      <c r="X304" s="123" t="str">
        <f>IF(Table3[[#This Row],[Column11]]="yes","tags included","Auto:")</f>
        <v>tags included</v>
      </c>
      <c r="Y30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0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Row],[TagOrderMethod]]="Auto:",IF(T304&gt;0,T304,IF(COUNTBLANK(K304:R304)=8,"",(IF(Table3[[#This Row],[Column11]]&lt;&gt;"no",Table3[[#This Row],[Size]]*(SUM(Table3[[#This Row],[Date 1]:[Date 8]])),"")))),""))),(Table3[[#This Row],[Bundle]])),"")</f>
        <v/>
      </c>
      <c r="AA304" s="74" t="str">
        <f t="shared" si="5"/>
        <v/>
      </c>
      <c r="AB304" s="60"/>
      <c r="AC304" s="31"/>
      <c r="AD304" s="32"/>
      <c r="AE304" s="33"/>
      <c r="AF304" s="33" t="s">
        <v>16</v>
      </c>
      <c r="AG304" s="33" t="s">
        <v>16</v>
      </c>
      <c r="AH304" s="33" t="s">
        <v>626</v>
      </c>
      <c r="AI304" s="33" t="s">
        <v>16</v>
      </c>
      <c r="AJ304" s="33" t="s">
        <v>626</v>
      </c>
      <c r="AK304" s="105" t="b">
        <f>IF(AND(Table3[[#This Row],[Column7]]=TRUE,COUNTBLANK(Table3[[#This Row],[Date 1]:[Date 8]])=8),TRUE,FALSE)</f>
        <v>0</v>
      </c>
      <c r="AL304" s="105" t="b">
        <f>COUNTIF(Table3[[#This Row],[26]:[512]],"yes")&gt;0</f>
        <v>0</v>
      </c>
      <c r="AM304" s="117" t="e">
        <f>IF(COUNTBLANK(K304:AB304)&lt;&gt;13,IF(Table3[[#This Row],[Comments]]="Please order in multiples of 20. Minimum order of 100.",IF(COUNTBLANK(Table3[[#This Row],[Date 1]:[Order]])=12,"",1),1),IF(OR(G304="yes",H304="yes",I304="yes",F304="yes",#REF!="yes",J304="yes"),1,""))</f>
        <v>#REF!</v>
      </c>
    </row>
    <row r="305" spans="1:39" ht="36" thickBot="1">
      <c r="A305" s="20" t="s">
        <v>784</v>
      </c>
      <c r="B305" s="135" t="s">
        <v>8200</v>
      </c>
      <c r="C305" s="133" t="s">
        <v>7684</v>
      </c>
      <c r="D305" s="131" t="s">
        <v>7771</v>
      </c>
      <c r="E305" s="23" t="s">
        <v>7731</v>
      </c>
      <c r="F305" s="22" t="s">
        <v>16</v>
      </c>
      <c r="G305" s="22" t="s">
        <v>16</v>
      </c>
      <c r="H305" s="22" t="s">
        <v>626</v>
      </c>
      <c r="I305" s="22" t="s">
        <v>16</v>
      </c>
      <c r="J305" s="22" t="s">
        <v>626</v>
      </c>
      <c r="K305" s="108"/>
      <c r="L305" s="16"/>
      <c r="M305" s="16"/>
      <c r="N305" s="16"/>
      <c r="O305" s="16"/>
      <c r="P305" s="16"/>
      <c r="Q305" s="16"/>
      <c r="R305" s="109"/>
      <c r="S305" s="218" t="str">
        <f>Table3[[#This Row],[Column12]]</f>
        <v>tags included</v>
      </c>
      <c r="T305" s="110"/>
      <c r="U305" s="122" t="str">
        <f>IF(Table3[[#This Row],[TagOrderMethod]]="Ratio:","plants per 1 tag",IF(Table3[[#This Row],[TagOrderMethod]]="tags included","",IF(Table3[[#This Row],[TagOrderMethod]]="Qty:","tags",IF(Table3[[#This Row],[TagOrderMethod]]="Auto:",IF(T305&lt;&gt;"","tags","")))))</f>
        <v/>
      </c>
      <c r="V305" s="123">
        <v>50</v>
      </c>
      <c r="W305" s="123" t="str">
        <f>IF(ISNUMBER(SEARCH("tag",Table3[[#This Row],[Notes]])), "Yes", "No")</f>
        <v>Yes</v>
      </c>
      <c r="X305" s="123" t="str">
        <f>IF(Table3[[#This Row],[Column11]]="yes","tags included","Auto:")</f>
        <v>tags included</v>
      </c>
      <c r="Y30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0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Row],[TagOrderMethod]]="Auto:",IF(T305&gt;0,T305,IF(COUNTBLANK(K305:R305)=8,"",(IF(Table3[[#This Row],[Column11]]&lt;&gt;"no",Table3[[#This Row],[Size]]*(SUM(Table3[[#This Row],[Date 1]:[Date 8]])),"")))),""))),(Table3[[#This Row],[Bundle]])),"")</f>
        <v/>
      </c>
      <c r="AA305" s="74" t="str">
        <f t="shared" si="5"/>
        <v/>
      </c>
      <c r="AB305" s="60"/>
      <c r="AC305" s="31"/>
      <c r="AD305" s="32"/>
      <c r="AE305" s="33"/>
      <c r="AF305" s="33" t="s">
        <v>16</v>
      </c>
      <c r="AG305" s="33" t="s">
        <v>16</v>
      </c>
      <c r="AH305" s="33" t="s">
        <v>626</v>
      </c>
      <c r="AI305" s="33" t="s">
        <v>16</v>
      </c>
      <c r="AJ305" s="33" t="s">
        <v>626</v>
      </c>
      <c r="AK305" s="105" t="b">
        <f>IF(AND(Table3[[#This Row],[Column7]]=TRUE,COUNTBLANK(Table3[[#This Row],[Date 1]:[Date 8]])=8),TRUE,FALSE)</f>
        <v>0</v>
      </c>
      <c r="AL305" s="105" t="b">
        <f>COUNTIF(Table3[[#This Row],[26]:[512]],"yes")&gt;0</f>
        <v>0</v>
      </c>
      <c r="AM305" s="117" t="e">
        <f>IF(COUNTBLANK(K305:AB305)&lt;&gt;13,IF(Table3[[#This Row],[Comments]]="Please order in multiples of 20. Minimum order of 100.",IF(COUNTBLANK(Table3[[#This Row],[Date 1]:[Order]])=12,"",1),1),IF(OR(G305="yes",H305="yes",I305="yes",F305="yes",#REF!="yes",J305="yes"),1,""))</f>
        <v>#REF!</v>
      </c>
    </row>
    <row r="306" spans="1:39" ht="36" thickBot="1">
      <c r="A306" s="20" t="s">
        <v>784</v>
      </c>
      <c r="B306" s="135" t="s">
        <v>8200</v>
      </c>
      <c r="C306" s="133" t="s">
        <v>7684</v>
      </c>
      <c r="D306" s="131" t="s">
        <v>7746</v>
      </c>
      <c r="E306" s="23" t="s">
        <v>7731</v>
      </c>
      <c r="F306" s="22" t="s">
        <v>16</v>
      </c>
      <c r="G306" s="22" t="s">
        <v>16</v>
      </c>
      <c r="H306" s="22" t="s">
        <v>626</v>
      </c>
      <c r="I306" s="22" t="s">
        <v>16</v>
      </c>
      <c r="J306" s="22" t="s">
        <v>626</v>
      </c>
      <c r="K306" s="108"/>
      <c r="L306" s="16"/>
      <c r="M306" s="16"/>
      <c r="N306" s="16"/>
      <c r="O306" s="16"/>
      <c r="P306" s="16"/>
      <c r="Q306" s="16"/>
      <c r="R306" s="109"/>
      <c r="S306" s="218" t="str">
        <f>Table3[[#This Row],[Column12]]</f>
        <v>tags included</v>
      </c>
      <c r="T306" s="110"/>
      <c r="U306" s="122" t="str">
        <f>IF(Table3[[#This Row],[TagOrderMethod]]="Ratio:","plants per 1 tag",IF(Table3[[#This Row],[TagOrderMethod]]="tags included","",IF(Table3[[#This Row],[TagOrderMethod]]="Qty:","tags",IF(Table3[[#This Row],[TagOrderMethod]]="Auto:",IF(T306&lt;&gt;"","tags","")))))</f>
        <v/>
      </c>
      <c r="V306" s="123">
        <v>50</v>
      </c>
      <c r="W306" s="123" t="str">
        <f>IF(ISNUMBER(SEARCH("tag",Table3[[#This Row],[Notes]])), "Yes", "No")</f>
        <v>Yes</v>
      </c>
      <c r="X306" s="123" t="str">
        <f>IF(Table3[[#This Row],[Column11]]="yes","tags included","Auto:")</f>
        <v>tags included</v>
      </c>
      <c r="Y30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0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Row],[TagOrderMethod]]="Auto:",IF(T306&gt;0,T306,IF(COUNTBLANK(K306:R306)=8,"",(IF(Table3[[#This Row],[Column11]]&lt;&gt;"no",Table3[[#This Row],[Size]]*(SUM(Table3[[#This Row],[Date 1]:[Date 8]])),"")))),""))),(Table3[[#This Row],[Bundle]])),"")</f>
        <v/>
      </c>
      <c r="AA306" s="74" t="str">
        <f t="shared" si="5"/>
        <v/>
      </c>
      <c r="AB306" s="60"/>
      <c r="AC306" s="31"/>
      <c r="AD306" s="32"/>
      <c r="AE306" s="33"/>
      <c r="AF306" s="33" t="s">
        <v>16</v>
      </c>
      <c r="AG306" s="33" t="s">
        <v>16</v>
      </c>
      <c r="AH306" s="33" t="s">
        <v>626</v>
      </c>
      <c r="AI306" s="33" t="s">
        <v>16</v>
      </c>
      <c r="AJ306" s="33" t="s">
        <v>626</v>
      </c>
      <c r="AK306" s="105" t="b">
        <f>IF(AND(Table3[[#This Row],[Column7]]=TRUE,COUNTBLANK(Table3[[#This Row],[Date 1]:[Date 8]])=8),TRUE,FALSE)</f>
        <v>0</v>
      </c>
      <c r="AL306" s="105" t="b">
        <f>COUNTIF(Table3[[#This Row],[26]:[512]],"yes")&gt;0</f>
        <v>0</v>
      </c>
      <c r="AM306" s="117" t="e">
        <f>IF(COUNTBLANK(K306:AB306)&lt;&gt;13,IF(Table3[[#This Row],[Comments]]="Please order in multiples of 20. Minimum order of 100.",IF(COUNTBLANK(Table3[[#This Row],[Date 1]:[Order]])=12,"",1),1),IF(OR(G306="yes",H306="yes",I306="yes",F306="yes",#REF!="yes",J306="yes"),1,""))</f>
        <v>#REF!</v>
      </c>
    </row>
    <row r="307" spans="1:39" ht="36" thickBot="1">
      <c r="A307" s="20" t="s">
        <v>784</v>
      </c>
      <c r="B307" s="135" t="s">
        <v>8200</v>
      </c>
      <c r="C307" s="133" t="s">
        <v>7684</v>
      </c>
      <c r="D307" s="131" t="s">
        <v>7747</v>
      </c>
      <c r="E307" s="23" t="s">
        <v>7731</v>
      </c>
      <c r="F307" s="22" t="s">
        <v>16</v>
      </c>
      <c r="G307" s="22" t="s">
        <v>16</v>
      </c>
      <c r="H307" s="22" t="s">
        <v>626</v>
      </c>
      <c r="I307" s="22" t="s">
        <v>16</v>
      </c>
      <c r="J307" s="22" t="s">
        <v>626</v>
      </c>
      <c r="K307" s="108"/>
      <c r="L307" s="16"/>
      <c r="M307" s="16"/>
      <c r="N307" s="16"/>
      <c r="O307" s="16"/>
      <c r="P307" s="16"/>
      <c r="Q307" s="16"/>
      <c r="R307" s="109"/>
      <c r="S307" s="218" t="str">
        <f>Table3[[#This Row],[Column12]]</f>
        <v>tags included</v>
      </c>
      <c r="T307" s="110"/>
      <c r="U307" s="122" t="str">
        <f>IF(Table3[[#This Row],[TagOrderMethod]]="Ratio:","plants per 1 tag",IF(Table3[[#This Row],[TagOrderMethod]]="tags included","",IF(Table3[[#This Row],[TagOrderMethod]]="Qty:","tags",IF(Table3[[#This Row],[TagOrderMethod]]="Auto:",IF(T307&lt;&gt;"","tags","")))))</f>
        <v/>
      </c>
      <c r="V307" s="123">
        <v>50</v>
      </c>
      <c r="W307" s="123" t="str">
        <f>IF(ISNUMBER(SEARCH("tag",Table3[[#This Row],[Notes]])), "Yes", "No")</f>
        <v>Yes</v>
      </c>
      <c r="X307" s="123" t="str">
        <f>IF(Table3[[#This Row],[Column11]]="yes","tags included","Auto:")</f>
        <v>tags included</v>
      </c>
      <c r="Y30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0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Row],[TagOrderMethod]]="Auto:",IF(T307&gt;0,T307,IF(COUNTBLANK(K307:R307)=8,"",(IF(Table3[[#This Row],[Column11]]&lt;&gt;"no",Table3[[#This Row],[Size]]*(SUM(Table3[[#This Row],[Date 1]:[Date 8]])),"")))),""))),(Table3[[#This Row],[Bundle]])),"")</f>
        <v/>
      </c>
      <c r="AA307" s="74" t="str">
        <f t="shared" si="5"/>
        <v/>
      </c>
      <c r="AB307" s="60"/>
      <c r="AC307" s="31"/>
      <c r="AD307" s="32"/>
      <c r="AE307" s="33"/>
      <c r="AF307" s="33" t="s">
        <v>16</v>
      </c>
      <c r="AG307" s="33" t="s">
        <v>16</v>
      </c>
      <c r="AH307" s="33" t="s">
        <v>626</v>
      </c>
      <c r="AI307" s="33" t="s">
        <v>16</v>
      </c>
      <c r="AJ307" s="33" t="s">
        <v>626</v>
      </c>
      <c r="AK307" s="105" t="b">
        <f>IF(AND(Table3[[#This Row],[Column7]]=TRUE,COUNTBLANK(Table3[[#This Row],[Date 1]:[Date 8]])=8),TRUE,FALSE)</f>
        <v>0</v>
      </c>
      <c r="AL307" s="105" t="b">
        <f>COUNTIF(Table3[[#This Row],[26]:[512]],"yes")&gt;0</f>
        <v>0</v>
      </c>
      <c r="AM307" s="117" t="e">
        <f>IF(COUNTBLANK(K307:AB307)&lt;&gt;13,IF(Table3[[#This Row],[Comments]]="Please order in multiples of 20. Minimum order of 100.",IF(COUNTBLANK(Table3[[#This Row],[Date 1]:[Order]])=12,"",1),1),IF(OR(G307="yes",H307="yes",I307="yes",F307="yes",#REF!="yes",J307="yes"),1,""))</f>
        <v>#REF!</v>
      </c>
    </row>
    <row r="308" spans="1:39" ht="36" thickBot="1">
      <c r="A308" s="20" t="s">
        <v>784</v>
      </c>
      <c r="B308" s="135" t="s">
        <v>8200</v>
      </c>
      <c r="C308" s="133" t="s">
        <v>7684</v>
      </c>
      <c r="D308" s="131" t="s">
        <v>7959</v>
      </c>
      <c r="E308" s="23" t="s">
        <v>7731</v>
      </c>
      <c r="F308" s="22" t="s">
        <v>16</v>
      </c>
      <c r="G308" s="22" t="s">
        <v>16</v>
      </c>
      <c r="H308" s="22" t="s">
        <v>626</v>
      </c>
      <c r="I308" s="22" t="s">
        <v>16</v>
      </c>
      <c r="J308" s="22" t="s">
        <v>626</v>
      </c>
      <c r="K308" s="108"/>
      <c r="L308" s="16"/>
      <c r="M308" s="16"/>
      <c r="N308" s="16"/>
      <c r="O308" s="16"/>
      <c r="P308" s="16"/>
      <c r="Q308" s="16"/>
      <c r="R308" s="109"/>
      <c r="S308" s="218" t="str">
        <f>Table3[[#This Row],[Column12]]</f>
        <v>tags included</v>
      </c>
      <c r="T308" s="110"/>
      <c r="U308" s="122" t="str">
        <f>IF(Table3[[#This Row],[TagOrderMethod]]="Ratio:","plants per 1 tag",IF(Table3[[#This Row],[TagOrderMethod]]="tags included","",IF(Table3[[#This Row],[TagOrderMethod]]="Qty:","tags",IF(Table3[[#This Row],[TagOrderMethod]]="Auto:",IF(T308&lt;&gt;"","tags","")))))</f>
        <v/>
      </c>
      <c r="V308" s="123">
        <v>50</v>
      </c>
      <c r="W308" s="123" t="str">
        <f>IF(ISNUMBER(SEARCH("tag",Table3[[#This Row],[Notes]])), "Yes", "No")</f>
        <v>Yes</v>
      </c>
      <c r="X308" s="123" t="str">
        <f>IF(Table3[[#This Row],[Column11]]="yes","tags included","Auto:")</f>
        <v>tags included</v>
      </c>
      <c r="Y30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0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Row],[TagOrderMethod]]="Auto:",IF(T308&gt;0,T308,IF(COUNTBLANK(K308:R308)=8,"",(IF(Table3[[#This Row],[Column11]]&lt;&gt;"no",Table3[[#This Row],[Size]]*(SUM(Table3[[#This Row],[Date 1]:[Date 8]])),"")))),""))),(Table3[[#This Row],[Bundle]])),"")</f>
        <v/>
      </c>
      <c r="AA308" s="74" t="str">
        <f t="shared" si="5"/>
        <v/>
      </c>
      <c r="AB308" s="60"/>
      <c r="AC308" s="31"/>
      <c r="AD308" s="32"/>
      <c r="AE308" s="33"/>
      <c r="AF308" s="33" t="s">
        <v>16</v>
      </c>
      <c r="AG308" s="33" t="s">
        <v>16</v>
      </c>
      <c r="AH308" s="33" t="s">
        <v>626</v>
      </c>
      <c r="AI308" s="33" t="s">
        <v>16</v>
      </c>
      <c r="AJ308" s="33" t="s">
        <v>626</v>
      </c>
      <c r="AK308" s="105" t="b">
        <f>IF(AND(Table3[[#This Row],[Column7]]=TRUE,COUNTBLANK(Table3[[#This Row],[Date 1]:[Date 8]])=8),TRUE,FALSE)</f>
        <v>0</v>
      </c>
      <c r="AL308" s="105" t="b">
        <f>COUNTIF(Table3[[#This Row],[26]:[512]],"yes")&gt;0</f>
        <v>0</v>
      </c>
      <c r="AM308" s="117" t="e">
        <f>IF(COUNTBLANK(K308:AB308)&lt;&gt;13,IF(Table3[[#This Row],[Comments]]="Please order in multiples of 20. Minimum order of 100.",IF(COUNTBLANK(Table3[[#This Row],[Date 1]:[Order]])=12,"",1),1),IF(OR(G308="yes",H308="yes",I308="yes",F308="yes",#REF!="yes",J308="yes"),1,""))</f>
        <v>#REF!</v>
      </c>
    </row>
    <row r="309" spans="1:39" ht="36" thickBot="1">
      <c r="A309" s="20" t="s">
        <v>784</v>
      </c>
      <c r="B309" s="135" t="s">
        <v>8200</v>
      </c>
      <c r="C309" s="133" t="s">
        <v>7684</v>
      </c>
      <c r="D309" s="131" t="s">
        <v>7902</v>
      </c>
      <c r="E309" s="23" t="s">
        <v>7731</v>
      </c>
      <c r="F309" s="22" t="s">
        <v>16</v>
      </c>
      <c r="G309" s="22" t="s">
        <v>16</v>
      </c>
      <c r="H309" s="22" t="s">
        <v>626</v>
      </c>
      <c r="I309" s="22" t="s">
        <v>16</v>
      </c>
      <c r="J309" s="22" t="s">
        <v>626</v>
      </c>
      <c r="K309" s="108"/>
      <c r="L309" s="16"/>
      <c r="M309" s="16"/>
      <c r="N309" s="16"/>
      <c r="O309" s="16"/>
      <c r="P309" s="16"/>
      <c r="Q309" s="16"/>
      <c r="R309" s="109"/>
      <c r="S309" s="218" t="str">
        <f>Table3[[#This Row],[Column12]]</f>
        <v>tags included</v>
      </c>
      <c r="T309" s="110"/>
      <c r="U309" s="122" t="str">
        <f>IF(Table3[[#This Row],[TagOrderMethod]]="Ratio:","plants per 1 tag",IF(Table3[[#This Row],[TagOrderMethod]]="tags included","",IF(Table3[[#This Row],[TagOrderMethod]]="Qty:","tags",IF(Table3[[#This Row],[TagOrderMethod]]="Auto:",IF(T309&lt;&gt;"","tags","")))))</f>
        <v/>
      </c>
      <c r="V309" s="123">
        <v>50</v>
      </c>
      <c r="W309" s="123" t="str">
        <f>IF(ISNUMBER(SEARCH("tag",Table3[[#This Row],[Notes]])), "Yes", "No")</f>
        <v>Yes</v>
      </c>
      <c r="X309" s="123" t="str">
        <f>IF(Table3[[#This Row],[Column11]]="yes","tags included","Auto:")</f>
        <v>tags included</v>
      </c>
      <c r="Y30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0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Row],[TagOrderMethod]]="Auto:",IF(T309&gt;0,T309,IF(COUNTBLANK(K309:R309)=8,"",(IF(Table3[[#This Row],[Column11]]&lt;&gt;"no",Table3[[#This Row],[Size]]*(SUM(Table3[[#This Row],[Date 1]:[Date 8]])),"")))),""))),(Table3[[#This Row],[Bundle]])),"")</f>
        <v/>
      </c>
      <c r="AA309" s="74" t="str">
        <f t="shared" si="5"/>
        <v/>
      </c>
      <c r="AB309" s="60"/>
      <c r="AC309" s="31"/>
      <c r="AD309" s="32"/>
      <c r="AE309" s="33"/>
      <c r="AF309" s="33" t="s">
        <v>16</v>
      </c>
      <c r="AG309" s="33" t="s">
        <v>16</v>
      </c>
      <c r="AH309" s="33" t="s">
        <v>626</v>
      </c>
      <c r="AI309" s="33" t="s">
        <v>16</v>
      </c>
      <c r="AJ309" s="33" t="s">
        <v>626</v>
      </c>
      <c r="AK309" s="105" t="b">
        <f>IF(AND(Table3[[#This Row],[Column7]]=TRUE,COUNTBLANK(Table3[[#This Row],[Date 1]:[Date 8]])=8),TRUE,FALSE)</f>
        <v>0</v>
      </c>
      <c r="AL309" s="105" t="b">
        <f>COUNTIF(Table3[[#This Row],[26]:[512]],"yes")&gt;0</f>
        <v>0</v>
      </c>
      <c r="AM309" s="117" t="e">
        <f>IF(COUNTBLANK(K309:AB309)&lt;&gt;13,IF(Table3[[#This Row],[Comments]]="Please order in multiples of 20. Minimum order of 100.",IF(COUNTBLANK(Table3[[#This Row],[Date 1]:[Order]])=12,"",1),1),IF(OR(G309="yes",H309="yes",I309="yes",F309="yes",#REF!="yes",J309="yes"),1,""))</f>
        <v>#REF!</v>
      </c>
    </row>
    <row r="310" spans="1:39" ht="36" thickBot="1">
      <c r="A310" s="20" t="s">
        <v>784</v>
      </c>
      <c r="B310" s="135" t="s">
        <v>8200</v>
      </c>
      <c r="C310" s="133" t="s">
        <v>7684</v>
      </c>
      <c r="D310" s="131" t="s">
        <v>7772</v>
      </c>
      <c r="E310" s="23" t="s">
        <v>7731</v>
      </c>
      <c r="F310" s="22" t="s">
        <v>16</v>
      </c>
      <c r="G310" s="22" t="s">
        <v>16</v>
      </c>
      <c r="H310" s="22" t="s">
        <v>626</v>
      </c>
      <c r="I310" s="22" t="s">
        <v>16</v>
      </c>
      <c r="J310" s="22" t="s">
        <v>626</v>
      </c>
      <c r="K310" s="108"/>
      <c r="L310" s="16"/>
      <c r="M310" s="16"/>
      <c r="N310" s="16"/>
      <c r="O310" s="16"/>
      <c r="P310" s="16"/>
      <c r="Q310" s="16"/>
      <c r="R310" s="109"/>
      <c r="S310" s="218" t="str">
        <f>Table3[[#This Row],[Column12]]</f>
        <v>tags included</v>
      </c>
      <c r="T310" s="110"/>
      <c r="U310" s="122" t="str">
        <f>IF(Table3[[#This Row],[TagOrderMethod]]="Ratio:","plants per 1 tag",IF(Table3[[#This Row],[TagOrderMethod]]="tags included","",IF(Table3[[#This Row],[TagOrderMethod]]="Qty:","tags",IF(Table3[[#This Row],[TagOrderMethod]]="Auto:",IF(T310&lt;&gt;"","tags","")))))</f>
        <v/>
      </c>
      <c r="V310" s="123">
        <v>50</v>
      </c>
      <c r="W310" s="123" t="str">
        <f>IF(ISNUMBER(SEARCH("tag",Table3[[#This Row],[Notes]])), "Yes", "No")</f>
        <v>Yes</v>
      </c>
      <c r="X310" s="123" t="str">
        <f>IF(Table3[[#This Row],[Column11]]="yes","tags included","Auto:")</f>
        <v>tags included</v>
      </c>
      <c r="Y31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1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Row],[TagOrderMethod]]="Auto:",IF(T310&gt;0,T310,IF(COUNTBLANK(K310:R310)=8,"",(IF(Table3[[#This Row],[Column11]]&lt;&gt;"no",Table3[[#This Row],[Size]]*(SUM(Table3[[#This Row],[Date 1]:[Date 8]])),"")))),""))),(Table3[[#This Row],[Bundle]])),"")</f>
        <v/>
      </c>
      <c r="AA310" s="74" t="str">
        <f t="shared" si="5"/>
        <v/>
      </c>
      <c r="AB310" s="60"/>
      <c r="AC310" s="31"/>
      <c r="AD310" s="32"/>
      <c r="AE310" s="33"/>
      <c r="AF310" s="33" t="s">
        <v>16</v>
      </c>
      <c r="AG310" s="33" t="s">
        <v>16</v>
      </c>
      <c r="AH310" s="33" t="s">
        <v>626</v>
      </c>
      <c r="AI310" s="33" t="s">
        <v>16</v>
      </c>
      <c r="AJ310" s="33" t="s">
        <v>626</v>
      </c>
      <c r="AK310" s="105" t="b">
        <f>IF(AND(Table3[[#This Row],[Column7]]=TRUE,COUNTBLANK(Table3[[#This Row],[Date 1]:[Date 8]])=8),TRUE,FALSE)</f>
        <v>0</v>
      </c>
      <c r="AL310" s="105" t="b">
        <f>COUNTIF(Table3[[#This Row],[26]:[512]],"yes")&gt;0</f>
        <v>0</v>
      </c>
      <c r="AM310" s="117" t="e">
        <f>IF(COUNTBLANK(K310:AB310)&lt;&gt;13,IF(Table3[[#This Row],[Comments]]="Please order in multiples of 20. Minimum order of 100.",IF(COUNTBLANK(Table3[[#This Row],[Date 1]:[Order]])=12,"",1),1),IF(OR(G310="yes",H310="yes",I310="yes",F310="yes",#REF!="yes",J310="yes"),1,""))</f>
        <v>#REF!</v>
      </c>
    </row>
    <row r="311" spans="1:39" ht="36" thickBot="1">
      <c r="A311" s="20" t="s">
        <v>784</v>
      </c>
      <c r="B311" s="135" t="s">
        <v>8200</v>
      </c>
      <c r="C311" s="133" t="s">
        <v>7684</v>
      </c>
      <c r="D311" s="131" t="s">
        <v>7748</v>
      </c>
      <c r="E311" s="23" t="s">
        <v>7731</v>
      </c>
      <c r="F311" s="22" t="s">
        <v>16</v>
      </c>
      <c r="G311" s="22" t="s">
        <v>16</v>
      </c>
      <c r="H311" s="22" t="s">
        <v>626</v>
      </c>
      <c r="I311" s="22" t="s">
        <v>16</v>
      </c>
      <c r="J311" s="22" t="s">
        <v>626</v>
      </c>
      <c r="K311" s="108"/>
      <c r="L311" s="16"/>
      <c r="M311" s="16"/>
      <c r="N311" s="16"/>
      <c r="O311" s="16"/>
      <c r="P311" s="16"/>
      <c r="Q311" s="16"/>
      <c r="R311" s="109"/>
      <c r="S311" s="218" t="str">
        <f>Table3[[#This Row],[Column12]]</f>
        <v>tags included</v>
      </c>
      <c r="T311" s="110"/>
      <c r="U311" s="122" t="str">
        <f>IF(Table3[[#This Row],[TagOrderMethod]]="Ratio:","plants per 1 tag",IF(Table3[[#This Row],[TagOrderMethod]]="tags included","",IF(Table3[[#This Row],[TagOrderMethod]]="Qty:","tags",IF(Table3[[#This Row],[TagOrderMethod]]="Auto:",IF(T311&lt;&gt;"","tags","")))))</f>
        <v/>
      </c>
      <c r="V311" s="123">
        <v>50</v>
      </c>
      <c r="W311" s="123" t="str">
        <f>IF(ISNUMBER(SEARCH("tag",Table3[[#This Row],[Notes]])), "Yes", "No")</f>
        <v>Yes</v>
      </c>
      <c r="X311" s="123" t="str">
        <f>IF(Table3[[#This Row],[Column11]]="yes","tags included","Auto:")</f>
        <v>tags included</v>
      </c>
      <c r="Y31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1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Row],[TagOrderMethod]]="Auto:",IF(T311&gt;0,T311,IF(COUNTBLANK(K311:R311)=8,"",(IF(Table3[[#This Row],[Column11]]&lt;&gt;"no",Table3[[#This Row],[Size]]*(SUM(Table3[[#This Row],[Date 1]:[Date 8]])),"")))),""))),(Table3[[#This Row],[Bundle]])),"")</f>
        <v/>
      </c>
      <c r="AA311" s="74" t="str">
        <f t="shared" si="5"/>
        <v/>
      </c>
      <c r="AB311" s="60"/>
      <c r="AC311" s="31"/>
      <c r="AD311" s="32"/>
      <c r="AE311" s="33"/>
      <c r="AF311" s="33" t="s">
        <v>16</v>
      </c>
      <c r="AG311" s="33" t="s">
        <v>16</v>
      </c>
      <c r="AH311" s="33" t="s">
        <v>626</v>
      </c>
      <c r="AI311" s="33" t="s">
        <v>16</v>
      </c>
      <c r="AJ311" s="33" t="s">
        <v>626</v>
      </c>
      <c r="AK311" s="105" t="b">
        <f>IF(AND(Table3[[#This Row],[Column7]]=TRUE,COUNTBLANK(Table3[[#This Row],[Date 1]:[Date 8]])=8),TRUE,FALSE)</f>
        <v>0</v>
      </c>
      <c r="AL311" s="105" t="b">
        <f>COUNTIF(Table3[[#This Row],[26]:[512]],"yes")&gt;0</f>
        <v>0</v>
      </c>
      <c r="AM311" s="117" t="e">
        <f>IF(COUNTBLANK(K311:AB311)&lt;&gt;13,IF(Table3[[#This Row],[Comments]]="Please order in multiples of 20. Minimum order of 100.",IF(COUNTBLANK(Table3[[#This Row],[Date 1]:[Order]])=12,"",1),1),IF(OR(G311="yes",H311="yes",I311="yes",F311="yes",#REF!="yes",J311="yes"),1,""))</f>
        <v>#REF!</v>
      </c>
    </row>
    <row r="312" spans="1:39" ht="36" thickBot="1">
      <c r="A312" s="20" t="s">
        <v>784</v>
      </c>
      <c r="B312" s="135" t="s">
        <v>8200</v>
      </c>
      <c r="C312" s="133" t="s">
        <v>7684</v>
      </c>
      <c r="D312" s="131" t="s">
        <v>7773</v>
      </c>
      <c r="E312" s="23" t="s">
        <v>7731</v>
      </c>
      <c r="F312" s="22" t="s">
        <v>16</v>
      </c>
      <c r="G312" s="22" t="s">
        <v>16</v>
      </c>
      <c r="H312" s="22" t="s">
        <v>626</v>
      </c>
      <c r="I312" s="22" t="s">
        <v>16</v>
      </c>
      <c r="J312" s="22" t="s">
        <v>626</v>
      </c>
      <c r="K312" s="108"/>
      <c r="L312" s="16"/>
      <c r="M312" s="16"/>
      <c r="N312" s="16"/>
      <c r="O312" s="16"/>
      <c r="P312" s="16"/>
      <c r="Q312" s="16"/>
      <c r="R312" s="109"/>
      <c r="S312" s="218" t="str">
        <f>Table3[[#This Row],[Column12]]</f>
        <v>tags included</v>
      </c>
      <c r="T312" s="110"/>
      <c r="U312" s="122" t="str">
        <f>IF(Table3[[#This Row],[TagOrderMethod]]="Ratio:","plants per 1 tag",IF(Table3[[#This Row],[TagOrderMethod]]="tags included","",IF(Table3[[#This Row],[TagOrderMethod]]="Qty:","tags",IF(Table3[[#This Row],[TagOrderMethod]]="Auto:",IF(T312&lt;&gt;"","tags","")))))</f>
        <v/>
      </c>
      <c r="V312" s="123">
        <v>50</v>
      </c>
      <c r="W312" s="123" t="str">
        <f>IF(ISNUMBER(SEARCH("tag",Table3[[#This Row],[Notes]])), "Yes", "No")</f>
        <v>Yes</v>
      </c>
      <c r="X312" s="123" t="str">
        <f>IF(Table3[[#This Row],[Column11]]="yes","tags included","Auto:")</f>
        <v>tags included</v>
      </c>
      <c r="Y31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1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Row],[TagOrderMethod]]="Auto:",IF(T312&gt;0,T312,IF(COUNTBLANK(K312:R312)=8,"",(IF(Table3[[#This Row],[Column11]]&lt;&gt;"no",Table3[[#This Row],[Size]]*(SUM(Table3[[#This Row],[Date 1]:[Date 8]])),"")))),""))),(Table3[[#This Row],[Bundle]])),"")</f>
        <v/>
      </c>
      <c r="AA312" s="74" t="str">
        <f t="shared" si="5"/>
        <v/>
      </c>
      <c r="AB312" s="60"/>
      <c r="AC312" s="31"/>
      <c r="AD312" s="32"/>
      <c r="AE312" s="33"/>
      <c r="AF312" s="33" t="s">
        <v>16</v>
      </c>
      <c r="AG312" s="33" t="s">
        <v>16</v>
      </c>
      <c r="AH312" s="33" t="s">
        <v>626</v>
      </c>
      <c r="AI312" s="33" t="s">
        <v>16</v>
      </c>
      <c r="AJ312" s="33" t="s">
        <v>626</v>
      </c>
      <c r="AK312" s="105" t="b">
        <f>IF(AND(Table3[[#This Row],[Column7]]=TRUE,COUNTBLANK(Table3[[#This Row],[Date 1]:[Date 8]])=8),TRUE,FALSE)</f>
        <v>0</v>
      </c>
      <c r="AL312" s="105" t="b">
        <f>COUNTIF(Table3[[#This Row],[26]:[512]],"yes")&gt;0</f>
        <v>0</v>
      </c>
      <c r="AM312" s="117" t="e">
        <f>IF(COUNTBLANK(K312:AB312)&lt;&gt;13,IF(Table3[[#This Row],[Comments]]="Please order in multiples of 20. Minimum order of 100.",IF(COUNTBLANK(Table3[[#This Row],[Date 1]:[Order]])=12,"",1),1),IF(OR(G312="yes",H312="yes",I312="yes",F312="yes",#REF!="yes",J312="yes"),1,""))</f>
        <v>#REF!</v>
      </c>
    </row>
    <row r="313" spans="1:39" ht="36" thickBot="1">
      <c r="A313" s="20" t="s">
        <v>784</v>
      </c>
      <c r="B313" s="135" t="s">
        <v>8200</v>
      </c>
      <c r="C313" s="133" t="s">
        <v>7684</v>
      </c>
      <c r="D313" s="131" t="s">
        <v>7631</v>
      </c>
      <c r="E313" s="23" t="s">
        <v>7731</v>
      </c>
      <c r="F313" s="22" t="s">
        <v>16</v>
      </c>
      <c r="G313" s="22" t="s">
        <v>16</v>
      </c>
      <c r="H313" s="22" t="s">
        <v>626</v>
      </c>
      <c r="I313" s="22" t="s">
        <v>16</v>
      </c>
      <c r="J313" s="22" t="s">
        <v>626</v>
      </c>
      <c r="K313" s="108"/>
      <c r="L313" s="16"/>
      <c r="M313" s="16"/>
      <c r="N313" s="16"/>
      <c r="O313" s="16"/>
      <c r="P313" s="16"/>
      <c r="Q313" s="16"/>
      <c r="R313" s="109"/>
      <c r="S313" s="218" t="str">
        <f>Table3[[#This Row],[Column12]]</f>
        <v>tags included</v>
      </c>
      <c r="T313" s="110"/>
      <c r="U313" s="122" t="str">
        <f>IF(Table3[[#This Row],[TagOrderMethod]]="Ratio:","plants per 1 tag",IF(Table3[[#This Row],[TagOrderMethod]]="tags included","",IF(Table3[[#This Row],[TagOrderMethod]]="Qty:","tags",IF(Table3[[#This Row],[TagOrderMethod]]="Auto:",IF(T313&lt;&gt;"","tags","")))))</f>
        <v/>
      </c>
      <c r="V313" s="123">
        <v>50</v>
      </c>
      <c r="W313" s="123" t="str">
        <f>IF(ISNUMBER(SEARCH("tag",Table3[[#This Row],[Notes]])), "Yes", "No")</f>
        <v>Yes</v>
      </c>
      <c r="X313" s="123" t="str">
        <f>IF(Table3[[#This Row],[Column11]]="yes","tags included","Auto:")</f>
        <v>tags included</v>
      </c>
      <c r="Y31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1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Row],[TagOrderMethod]]="Auto:",IF(T313&gt;0,T313,IF(COUNTBLANK(K313:R313)=8,"",(IF(Table3[[#This Row],[Column11]]&lt;&gt;"no",Table3[[#This Row],[Size]]*(SUM(Table3[[#This Row],[Date 1]:[Date 8]])),"")))),""))),(Table3[[#This Row],[Bundle]])),"")</f>
        <v/>
      </c>
      <c r="AA313" s="74" t="str">
        <f t="shared" si="5"/>
        <v/>
      </c>
      <c r="AB313" s="60"/>
      <c r="AC313" s="31"/>
      <c r="AD313" s="32"/>
      <c r="AE313" s="33"/>
      <c r="AF313" s="33" t="s">
        <v>16</v>
      </c>
      <c r="AG313" s="33" t="s">
        <v>16</v>
      </c>
      <c r="AH313" s="33" t="s">
        <v>626</v>
      </c>
      <c r="AI313" s="33" t="s">
        <v>16</v>
      </c>
      <c r="AJ313" s="33" t="s">
        <v>626</v>
      </c>
      <c r="AK313" s="105" t="b">
        <f>IF(AND(Table3[[#This Row],[Column7]]=TRUE,COUNTBLANK(Table3[[#This Row],[Date 1]:[Date 8]])=8),TRUE,FALSE)</f>
        <v>0</v>
      </c>
      <c r="AL313" s="105" t="b">
        <f>COUNTIF(Table3[[#This Row],[26]:[512]],"yes")&gt;0</f>
        <v>0</v>
      </c>
      <c r="AM313" s="117" t="e">
        <f>IF(COUNTBLANK(K313:AB313)&lt;&gt;13,IF(Table3[[#This Row],[Comments]]="Please order in multiples of 20. Minimum order of 100.",IF(COUNTBLANK(Table3[[#This Row],[Date 1]:[Order]])=12,"",1),1),IF(OR(G313="yes",H313="yes",I313="yes",F313="yes",#REF!="yes",J313="yes"),1,""))</f>
        <v>#REF!</v>
      </c>
    </row>
    <row r="314" spans="1:39" ht="36" thickBot="1">
      <c r="A314" s="20" t="s">
        <v>784</v>
      </c>
      <c r="B314" s="135" t="s">
        <v>8200</v>
      </c>
      <c r="C314" s="133" t="s">
        <v>7684</v>
      </c>
      <c r="D314" s="131" t="s">
        <v>7903</v>
      </c>
      <c r="E314" s="23" t="s">
        <v>7731</v>
      </c>
      <c r="F314" s="22" t="s">
        <v>16</v>
      </c>
      <c r="G314" s="22" t="s">
        <v>16</v>
      </c>
      <c r="H314" s="22" t="s">
        <v>626</v>
      </c>
      <c r="I314" s="22" t="s">
        <v>16</v>
      </c>
      <c r="J314" s="22" t="s">
        <v>626</v>
      </c>
      <c r="K314" s="108"/>
      <c r="L314" s="16"/>
      <c r="M314" s="16"/>
      <c r="N314" s="16"/>
      <c r="O314" s="16"/>
      <c r="P314" s="16"/>
      <c r="Q314" s="16"/>
      <c r="R314" s="109"/>
      <c r="S314" s="218" t="str">
        <f>Table3[[#This Row],[Column12]]</f>
        <v>tags included</v>
      </c>
      <c r="T314" s="110"/>
      <c r="U314" s="122" t="str">
        <f>IF(Table3[[#This Row],[TagOrderMethod]]="Ratio:","plants per 1 tag",IF(Table3[[#This Row],[TagOrderMethod]]="tags included","",IF(Table3[[#This Row],[TagOrderMethod]]="Qty:","tags",IF(Table3[[#This Row],[TagOrderMethod]]="Auto:",IF(T314&lt;&gt;"","tags","")))))</f>
        <v/>
      </c>
      <c r="V314" s="123">
        <v>50</v>
      </c>
      <c r="W314" s="123" t="str">
        <f>IF(ISNUMBER(SEARCH("tag",Table3[[#This Row],[Notes]])), "Yes", "No")</f>
        <v>Yes</v>
      </c>
      <c r="X314" s="123" t="str">
        <f>IF(Table3[[#This Row],[Column11]]="yes","tags included","Auto:")</f>
        <v>tags included</v>
      </c>
      <c r="Y31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1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Row],[TagOrderMethod]]="Auto:",IF(T314&gt;0,T314,IF(COUNTBLANK(K314:R314)=8,"",(IF(Table3[[#This Row],[Column11]]&lt;&gt;"no",Table3[[#This Row],[Size]]*(SUM(Table3[[#This Row],[Date 1]:[Date 8]])),"")))),""))),(Table3[[#This Row],[Bundle]])),"")</f>
        <v/>
      </c>
      <c r="AA314" s="74" t="str">
        <f t="shared" si="5"/>
        <v/>
      </c>
      <c r="AB314" s="60"/>
      <c r="AC314" s="31"/>
      <c r="AD314" s="32"/>
      <c r="AE314" s="33"/>
      <c r="AF314" s="33" t="s">
        <v>16</v>
      </c>
      <c r="AG314" s="33" t="s">
        <v>16</v>
      </c>
      <c r="AH314" s="33" t="s">
        <v>626</v>
      </c>
      <c r="AI314" s="33" t="s">
        <v>16</v>
      </c>
      <c r="AJ314" s="33" t="s">
        <v>626</v>
      </c>
      <c r="AK314" s="105" t="b">
        <f>IF(AND(Table3[[#This Row],[Column7]]=TRUE,COUNTBLANK(Table3[[#This Row],[Date 1]:[Date 8]])=8),TRUE,FALSE)</f>
        <v>0</v>
      </c>
      <c r="AL314" s="105" t="b">
        <f>COUNTIF(Table3[[#This Row],[26]:[512]],"yes")&gt;0</f>
        <v>0</v>
      </c>
      <c r="AM314" s="117" t="e">
        <f>IF(COUNTBLANK(K314:AB314)&lt;&gt;13,IF(Table3[[#This Row],[Comments]]="Please order in multiples of 20. Minimum order of 100.",IF(COUNTBLANK(Table3[[#This Row],[Date 1]:[Order]])=12,"",1),1),IF(OR(G314="yes",H314="yes",I314="yes",F314="yes",#REF!="yes",J314="yes"),1,""))</f>
        <v>#REF!</v>
      </c>
    </row>
    <row r="315" spans="1:39" ht="36" thickBot="1">
      <c r="A315" s="20" t="s">
        <v>784</v>
      </c>
      <c r="B315" s="135" t="s">
        <v>8200</v>
      </c>
      <c r="C315" s="133" t="s">
        <v>7684</v>
      </c>
      <c r="D315" s="131" t="s">
        <v>7904</v>
      </c>
      <c r="E315" s="23" t="s">
        <v>7731</v>
      </c>
      <c r="F315" s="22" t="s">
        <v>16</v>
      </c>
      <c r="G315" s="22" t="s">
        <v>16</v>
      </c>
      <c r="H315" s="22" t="s">
        <v>626</v>
      </c>
      <c r="I315" s="22" t="s">
        <v>16</v>
      </c>
      <c r="J315" s="22" t="s">
        <v>626</v>
      </c>
      <c r="K315" s="108"/>
      <c r="L315" s="16"/>
      <c r="M315" s="16"/>
      <c r="N315" s="16"/>
      <c r="O315" s="16"/>
      <c r="P315" s="16"/>
      <c r="Q315" s="16"/>
      <c r="R315" s="109"/>
      <c r="S315" s="218" t="str">
        <f>Table3[[#This Row],[Column12]]</f>
        <v>tags included</v>
      </c>
      <c r="T315" s="110"/>
      <c r="U315" s="122" t="str">
        <f>IF(Table3[[#This Row],[TagOrderMethod]]="Ratio:","plants per 1 tag",IF(Table3[[#This Row],[TagOrderMethod]]="tags included","",IF(Table3[[#This Row],[TagOrderMethod]]="Qty:","tags",IF(Table3[[#This Row],[TagOrderMethod]]="Auto:",IF(T315&lt;&gt;"","tags","")))))</f>
        <v/>
      </c>
      <c r="V315" s="123">
        <v>50</v>
      </c>
      <c r="W315" s="123" t="str">
        <f>IF(ISNUMBER(SEARCH("tag",Table3[[#This Row],[Notes]])), "Yes", "No")</f>
        <v>Yes</v>
      </c>
      <c r="X315" s="123" t="str">
        <f>IF(Table3[[#This Row],[Column11]]="yes","tags included","Auto:")</f>
        <v>tags included</v>
      </c>
      <c r="Y31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1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Row],[TagOrderMethod]]="Auto:",IF(T315&gt;0,T315,IF(COUNTBLANK(K315:R315)=8,"",(IF(Table3[[#This Row],[Column11]]&lt;&gt;"no",Table3[[#This Row],[Size]]*(SUM(Table3[[#This Row],[Date 1]:[Date 8]])),"")))),""))),(Table3[[#This Row],[Bundle]])),"")</f>
        <v/>
      </c>
      <c r="AA315" s="74" t="str">
        <f t="shared" si="5"/>
        <v/>
      </c>
      <c r="AB315" s="60"/>
      <c r="AC315" s="31"/>
      <c r="AD315" s="32"/>
      <c r="AE315" s="33"/>
      <c r="AF315" s="33" t="s">
        <v>16</v>
      </c>
      <c r="AG315" s="33" t="s">
        <v>16</v>
      </c>
      <c r="AH315" s="33" t="s">
        <v>626</v>
      </c>
      <c r="AI315" s="33" t="s">
        <v>16</v>
      </c>
      <c r="AJ315" s="33" t="s">
        <v>626</v>
      </c>
      <c r="AK315" s="105" t="b">
        <f>IF(AND(Table3[[#This Row],[Column7]]=TRUE,COUNTBLANK(Table3[[#This Row],[Date 1]:[Date 8]])=8),TRUE,FALSE)</f>
        <v>0</v>
      </c>
      <c r="AL315" s="105" t="b">
        <f>COUNTIF(Table3[[#This Row],[26]:[512]],"yes")&gt;0</f>
        <v>0</v>
      </c>
      <c r="AM315" s="117" t="e">
        <f>IF(COUNTBLANK(K315:AB315)&lt;&gt;13,IF(Table3[[#This Row],[Comments]]="Please order in multiples of 20. Minimum order of 100.",IF(COUNTBLANK(Table3[[#This Row],[Date 1]:[Order]])=12,"",1),1),IF(OR(G315="yes",H315="yes",I315="yes",F315="yes",#REF!="yes",J315="yes"),1,""))</f>
        <v>#REF!</v>
      </c>
    </row>
    <row r="316" spans="1:39" ht="36" thickBot="1">
      <c r="A316" s="20" t="s">
        <v>784</v>
      </c>
      <c r="B316" s="135" t="s">
        <v>8200</v>
      </c>
      <c r="C316" s="133" t="s">
        <v>7684</v>
      </c>
      <c r="D316" s="131" t="s">
        <v>7632</v>
      </c>
      <c r="E316" s="23" t="s">
        <v>7731</v>
      </c>
      <c r="F316" s="22" t="s">
        <v>16</v>
      </c>
      <c r="G316" s="22" t="s">
        <v>16</v>
      </c>
      <c r="H316" s="22" t="s">
        <v>626</v>
      </c>
      <c r="I316" s="22" t="s">
        <v>16</v>
      </c>
      <c r="J316" s="22" t="s">
        <v>626</v>
      </c>
      <c r="K316" s="108"/>
      <c r="L316" s="16"/>
      <c r="M316" s="16"/>
      <c r="N316" s="16"/>
      <c r="O316" s="16"/>
      <c r="P316" s="16"/>
      <c r="Q316" s="16"/>
      <c r="R316" s="109"/>
      <c r="S316" s="218" t="str">
        <f>Table3[[#This Row],[Column12]]</f>
        <v>tags included</v>
      </c>
      <c r="T316" s="110"/>
      <c r="U316" s="122" t="str">
        <f>IF(Table3[[#This Row],[TagOrderMethod]]="Ratio:","plants per 1 tag",IF(Table3[[#This Row],[TagOrderMethod]]="tags included","",IF(Table3[[#This Row],[TagOrderMethod]]="Qty:","tags",IF(Table3[[#This Row],[TagOrderMethod]]="Auto:",IF(T316&lt;&gt;"","tags","")))))</f>
        <v/>
      </c>
      <c r="V316" s="123">
        <v>50</v>
      </c>
      <c r="W316" s="123" t="str">
        <f>IF(ISNUMBER(SEARCH("tag",Table3[[#This Row],[Notes]])), "Yes", "No")</f>
        <v>Yes</v>
      </c>
      <c r="X316" s="123" t="str">
        <f>IF(Table3[[#This Row],[Column11]]="yes","tags included","Auto:")</f>
        <v>tags included</v>
      </c>
      <c r="Y31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1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Row],[TagOrderMethod]]="Auto:",IF(T316&gt;0,T316,IF(COUNTBLANK(K316:R316)=8,"",(IF(Table3[[#This Row],[Column11]]&lt;&gt;"no",Table3[[#This Row],[Size]]*(SUM(Table3[[#This Row],[Date 1]:[Date 8]])),"")))),""))),(Table3[[#This Row],[Bundle]])),"")</f>
        <v/>
      </c>
      <c r="AA316" s="74" t="str">
        <f t="shared" si="5"/>
        <v/>
      </c>
      <c r="AB316" s="60"/>
      <c r="AC316" s="31"/>
      <c r="AD316" s="32"/>
      <c r="AE316" s="33"/>
      <c r="AF316" s="33" t="s">
        <v>16</v>
      </c>
      <c r="AG316" s="33" t="s">
        <v>16</v>
      </c>
      <c r="AH316" s="33" t="s">
        <v>626</v>
      </c>
      <c r="AI316" s="33" t="s">
        <v>16</v>
      </c>
      <c r="AJ316" s="33" t="s">
        <v>626</v>
      </c>
      <c r="AK316" s="105" t="b">
        <f>IF(AND(Table3[[#This Row],[Column7]]=TRUE,COUNTBLANK(Table3[[#This Row],[Date 1]:[Date 8]])=8),TRUE,FALSE)</f>
        <v>0</v>
      </c>
      <c r="AL316" s="105" t="b">
        <f>COUNTIF(Table3[[#This Row],[26]:[512]],"yes")&gt;0</f>
        <v>0</v>
      </c>
      <c r="AM316" s="117" t="e">
        <f>IF(COUNTBLANK(K316:AB316)&lt;&gt;13,IF(Table3[[#This Row],[Comments]]="Please order in multiples of 20. Minimum order of 100.",IF(COUNTBLANK(Table3[[#This Row],[Date 1]:[Order]])=12,"",1),1),IF(OR(G316="yes",H316="yes",I316="yes",F316="yes",#REF!="yes",J316="yes"),1,""))</f>
        <v>#REF!</v>
      </c>
    </row>
    <row r="317" spans="1:39" ht="36" thickBot="1">
      <c r="A317" s="20" t="s">
        <v>784</v>
      </c>
      <c r="B317" s="135" t="s">
        <v>8200</v>
      </c>
      <c r="C317" s="133" t="s">
        <v>7684</v>
      </c>
      <c r="D317" s="131" t="s">
        <v>7641</v>
      </c>
      <c r="E317" s="23" t="s">
        <v>7731</v>
      </c>
      <c r="F317" s="22" t="s">
        <v>16</v>
      </c>
      <c r="G317" s="22" t="s">
        <v>16</v>
      </c>
      <c r="H317" s="22" t="s">
        <v>626</v>
      </c>
      <c r="I317" s="22" t="s">
        <v>16</v>
      </c>
      <c r="J317" s="22" t="s">
        <v>626</v>
      </c>
      <c r="K317" s="108"/>
      <c r="L317" s="16"/>
      <c r="M317" s="16"/>
      <c r="N317" s="16"/>
      <c r="O317" s="16"/>
      <c r="P317" s="16"/>
      <c r="Q317" s="16"/>
      <c r="R317" s="109"/>
      <c r="S317" s="218" t="str">
        <f>Table3[[#This Row],[Column12]]</f>
        <v>tags included</v>
      </c>
      <c r="T317" s="110"/>
      <c r="U317" s="122" t="str">
        <f>IF(Table3[[#This Row],[TagOrderMethod]]="Ratio:","plants per 1 tag",IF(Table3[[#This Row],[TagOrderMethod]]="tags included","",IF(Table3[[#This Row],[TagOrderMethod]]="Qty:","tags",IF(Table3[[#This Row],[TagOrderMethod]]="Auto:",IF(T317&lt;&gt;"","tags","")))))</f>
        <v/>
      </c>
      <c r="V317" s="123">
        <v>50</v>
      </c>
      <c r="W317" s="123" t="str">
        <f>IF(ISNUMBER(SEARCH("tag",Table3[[#This Row],[Notes]])), "Yes", "No")</f>
        <v>Yes</v>
      </c>
      <c r="X317" s="123" t="str">
        <f>IF(Table3[[#This Row],[Column11]]="yes","tags included","Auto:")</f>
        <v>tags included</v>
      </c>
      <c r="Y31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1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Row],[TagOrderMethod]]="Auto:",IF(T317&gt;0,T317,IF(COUNTBLANK(K317:R317)=8,"",(IF(Table3[[#This Row],[Column11]]&lt;&gt;"no",Table3[[#This Row],[Size]]*(SUM(Table3[[#This Row],[Date 1]:[Date 8]])),"")))),""))),(Table3[[#This Row],[Bundle]])),"")</f>
        <v/>
      </c>
      <c r="AA317" s="74" t="str">
        <f t="shared" si="5"/>
        <v/>
      </c>
      <c r="AB317" s="60"/>
      <c r="AC317" s="31"/>
      <c r="AD317" s="32"/>
      <c r="AE317" s="33"/>
      <c r="AF317" s="33" t="s">
        <v>16</v>
      </c>
      <c r="AG317" s="33" t="s">
        <v>16</v>
      </c>
      <c r="AH317" s="33" t="s">
        <v>626</v>
      </c>
      <c r="AI317" s="33" t="s">
        <v>16</v>
      </c>
      <c r="AJ317" s="33" t="s">
        <v>626</v>
      </c>
      <c r="AK317" s="105" t="b">
        <f>IF(AND(Table3[[#This Row],[Column7]]=TRUE,COUNTBLANK(Table3[[#This Row],[Date 1]:[Date 8]])=8),TRUE,FALSE)</f>
        <v>0</v>
      </c>
      <c r="AL317" s="105" t="b">
        <f>COUNTIF(Table3[[#This Row],[26]:[512]],"yes")&gt;0</f>
        <v>0</v>
      </c>
      <c r="AM317" s="117" t="e">
        <f>IF(COUNTBLANK(K317:AB317)&lt;&gt;13,IF(Table3[[#This Row],[Comments]]="Please order in multiples of 20. Minimum order of 100.",IF(COUNTBLANK(Table3[[#This Row],[Date 1]:[Order]])=12,"",1),1),IF(OR(G317="yes",H317="yes",I317="yes",F317="yes",#REF!="yes",J317="yes"),1,""))</f>
        <v>#REF!</v>
      </c>
    </row>
    <row r="318" spans="1:39" ht="36" thickBot="1">
      <c r="A318" s="20" t="s">
        <v>784</v>
      </c>
      <c r="B318" s="135" t="s">
        <v>8200</v>
      </c>
      <c r="C318" s="133" t="s">
        <v>7684</v>
      </c>
      <c r="D318" s="131" t="s">
        <v>8088</v>
      </c>
      <c r="E318" s="23" t="s">
        <v>7731</v>
      </c>
      <c r="F318" s="22" t="s">
        <v>16</v>
      </c>
      <c r="G318" s="22" t="s">
        <v>16</v>
      </c>
      <c r="H318" s="22" t="s">
        <v>626</v>
      </c>
      <c r="I318" s="22" t="s">
        <v>16</v>
      </c>
      <c r="J318" s="22" t="s">
        <v>626</v>
      </c>
      <c r="K318" s="108"/>
      <c r="L318" s="16"/>
      <c r="M318" s="16"/>
      <c r="N318" s="16"/>
      <c r="O318" s="16"/>
      <c r="P318" s="16"/>
      <c r="Q318" s="16"/>
      <c r="R318" s="109"/>
      <c r="S318" s="218" t="str">
        <f>Table3[[#This Row],[Column12]]</f>
        <v>tags included</v>
      </c>
      <c r="T318" s="110"/>
      <c r="U318" s="122" t="str">
        <f>IF(Table3[[#This Row],[TagOrderMethod]]="Ratio:","plants per 1 tag",IF(Table3[[#This Row],[TagOrderMethod]]="tags included","",IF(Table3[[#This Row],[TagOrderMethod]]="Qty:","tags",IF(Table3[[#This Row],[TagOrderMethod]]="Auto:",IF(T318&lt;&gt;"","tags","")))))</f>
        <v/>
      </c>
      <c r="V318" s="123">
        <v>50</v>
      </c>
      <c r="W318" s="123" t="str">
        <f>IF(ISNUMBER(SEARCH("tag",Table3[[#This Row],[Notes]])), "Yes", "No")</f>
        <v>Yes</v>
      </c>
      <c r="X318" s="123" t="str">
        <f>IF(Table3[[#This Row],[Column11]]="yes","tags included","Auto:")</f>
        <v>tags included</v>
      </c>
      <c r="Y31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1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Row],[TagOrderMethod]]="Auto:",IF(T318&gt;0,T318,IF(COUNTBLANK(K318:R318)=8,"",(IF(Table3[[#This Row],[Column11]]&lt;&gt;"no",Table3[[#This Row],[Size]]*(SUM(Table3[[#This Row],[Date 1]:[Date 8]])),"")))),""))),(Table3[[#This Row],[Bundle]])),"")</f>
        <v/>
      </c>
      <c r="AA318" s="74" t="str">
        <f t="shared" si="5"/>
        <v/>
      </c>
      <c r="AB318" s="60"/>
      <c r="AC318" s="31"/>
      <c r="AD318" s="32"/>
      <c r="AE318" s="33"/>
      <c r="AF318" s="33" t="s">
        <v>16</v>
      </c>
      <c r="AG318" s="33" t="s">
        <v>16</v>
      </c>
      <c r="AH318" s="33" t="s">
        <v>626</v>
      </c>
      <c r="AI318" s="33" t="s">
        <v>16</v>
      </c>
      <c r="AJ318" s="33" t="s">
        <v>626</v>
      </c>
      <c r="AK318" s="105" t="b">
        <f>IF(AND(Table3[[#This Row],[Column7]]=TRUE,COUNTBLANK(Table3[[#This Row],[Date 1]:[Date 8]])=8),TRUE,FALSE)</f>
        <v>0</v>
      </c>
      <c r="AL318" s="105" t="b">
        <f>COUNTIF(Table3[[#This Row],[26]:[512]],"yes")&gt;0</f>
        <v>0</v>
      </c>
      <c r="AM318" s="117" t="e">
        <f>IF(COUNTBLANK(K318:AB318)&lt;&gt;13,IF(Table3[[#This Row],[Comments]]="Please order in multiples of 20. Minimum order of 100.",IF(COUNTBLANK(Table3[[#This Row],[Date 1]:[Order]])=12,"",1),1),IF(OR(G318="yes",H318="yes",I318="yes",F318="yes",#REF!="yes",J318="yes"),1,""))</f>
        <v>#REF!</v>
      </c>
    </row>
    <row r="319" spans="1:39" ht="36" thickBot="1">
      <c r="A319" s="20" t="s">
        <v>784</v>
      </c>
      <c r="B319" s="135" t="s">
        <v>8200</v>
      </c>
      <c r="C319" s="133" t="s">
        <v>7684</v>
      </c>
      <c r="D319" s="131" t="s">
        <v>8089</v>
      </c>
      <c r="E319" s="23" t="s">
        <v>7731</v>
      </c>
      <c r="F319" s="22" t="s">
        <v>16</v>
      </c>
      <c r="G319" s="22" t="s">
        <v>16</v>
      </c>
      <c r="H319" s="22" t="s">
        <v>626</v>
      </c>
      <c r="I319" s="22" t="s">
        <v>16</v>
      </c>
      <c r="J319" s="22" t="s">
        <v>626</v>
      </c>
      <c r="K319" s="108"/>
      <c r="L319" s="16"/>
      <c r="M319" s="16"/>
      <c r="N319" s="16"/>
      <c r="O319" s="16"/>
      <c r="P319" s="16"/>
      <c r="Q319" s="16"/>
      <c r="R319" s="109"/>
      <c r="S319" s="218" t="str">
        <f>Table3[[#This Row],[Column12]]</f>
        <v>tags included</v>
      </c>
      <c r="T319" s="110"/>
      <c r="U319" s="122" t="str">
        <f>IF(Table3[[#This Row],[TagOrderMethod]]="Ratio:","plants per 1 tag",IF(Table3[[#This Row],[TagOrderMethod]]="tags included","",IF(Table3[[#This Row],[TagOrderMethod]]="Qty:","tags",IF(Table3[[#This Row],[TagOrderMethod]]="Auto:",IF(T319&lt;&gt;"","tags","")))))</f>
        <v/>
      </c>
      <c r="V319" s="123">
        <v>50</v>
      </c>
      <c r="W319" s="123" t="str">
        <f>IF(ISNUMBER(SEARCH("tag",Table3[[#This Row],[Notes]])), "Yes", "No")</f>
        <v>Yes</v>
      </c>
      <c r="X319" s="123" t="str">
        <f>IF(Table3[[#This Row],[Column11]]="yes","tags included","Auto:")</f>
        <v>tags included</v>
      </c>
      <c r="Y31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1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Row],[TagOrderMethod]]="Auto:",IF(T319&gt;0,T319,IF(COUNTBLANK(K319:R319)=8,"",(IF(Table3[[#This Row],[Column11]]&lt;&gt;"no",Table3[[#This Row],[Size]]*(SUM(Table3[[#This Row],[Date 1]:[Date 8]])),"")))),""))),(Table3[[#This Row],[Bundle]])),"")</f>
        <v/>
      </c>
      <c r="AA319" s="74" t="str">
        <f t="shared" si="5"/>
        <v/>
      </c>
      <c r="AB319" s="60"/>
      <c r="AC319" s="31"/>
      <c r="AD319" s="32"/>
      <c r="AE319" s="33"/>
      <c r="AF319" s="33" t="s">
        <v>16</v>
      </c>
      <c r="AG319" s="33" t="s">
        <v>16</v>
      </c>
      <c r="AH319" s="33" t="s">
        <v>626</v>
      </c>
      <c r="AI319" s="33" t="s">
        <v>16</v>
      </c>
      <c r="AJ319" s="33" t="s">
        <v>626</v>
      </c>
      <c r="AK319" s="105" t="b">
        <f>IF(AND(Table3[[#This Row],[Column7]]=TRUE,COUNTBLANK(Table3[[#This Row],[Date 1]:[Date 8]])=8),TRUE,FALSE)</f>
        <v>0</v>
      </c>
      <c r="AL319" s="105" t="b">
        <f>COUNTIF(Table3[[#This Row],[26]:[512]],"yes")&gt;0</f>
        <v>0</v>
      </c>
      <c r="AM319" s="117" t="e">
        <f>IF(COUNTBLANK(K319:AB319)&lt;&gt;13,IF(Table3[[#This Row],[Comments]]="Please order in multiples of 20. Minimum order of 100.",IF(COUNTBLANK(Table3[[#This Row],[Date 1]:[Order]])=12,"",1),1),IF(OR(G319="yes",H319="yes",I319="yes",F319="yes",#REF!="yes",J319="yes"),1,""))</f>
        <v>#REF!</v>
      </c>
    </row>
    <row r="320" spans="1:39" ht="36" thickBot="1">
      <c r="A320" s="20" t="s">
        <v>784</v>
      </c>
      <c r="B320" s="135" t="s">
        <v>8200</v>
      </c>
      <c r="C320" s="133" t="s">
        <v>7684</v>
      </c>
      <c r="D320" s="131" t="s">
        <v>8090</v>
      </c>
      <c r="E320" s="23" t="s">
        <v>7731</v>
      </c>
      <c r="F320" s="22" t="s">
        <v>16</v>
      </c>
      <c r="G320" s="22" t="s">
        <v>16</v>
      </c>
      <c r="H320" s="22" t="s">
        <v>626</v>
      </c>
      <c r="I320" s="22" t="s">
        <v>16</v>
      </c>
      <c r="J320" s="22" t="s">
        <v>626</v>
      </c>
      <c r="K320" s="108"/>
      <c r="L320" s="16"/>
      <c r="M320" s="16"/>
      <c r="N320" s="16"/>
      <c r="O320" s="16"/>
      <c r="P320" s="16"/>
      <c r="Q320" s="16"/>
      <c r="R320" s="109"/>
      <c r="S320" s="218" t="str">
        <f>Table3[[#This Row],[Column12]]</f>
        <v>tags included</v>
      </c>
      <c r="T320" s="110"/>
      <c r="U320" s="122" t="str">
        <f>IF(Table3[[#This Row],[TagOrderMethod]]="Ratio:","plants per 1 tag",IF(Table3[[#This Row],[TagOrderMethod]]="tags included","",IF(Table3[[#This Row],[TagOrderMethod]]="Qty:","tags",IF(Table3[[#This Row],[TagOrderMethod]]="Auto:",IF(T320&lt;&gt;"","tags","")))))</f>
        <v/>
      </c>
      <c r="V320" s="123">
        <v>50</v>
      </c>
      <c r="W320" s="123" t="str">
        <f>IF(ISNUMBER(SEARCH("tag",Table3[[#This Row],[Notes]])), "Yes", "No")</f>
        <v>Yes</v>
      </c>
      <c r="X320" s="123" t="str">
        <f>IF(Table3[[#This Row],[Column11]]="yes","tags included","Auto:")</f>
        <v>tags included</v>
      </c>
      <c r="Y32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2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Row],[TagOrderMethod]]="Auto:",IF(T320&gt;0,T320,IF(COUNTBLANK(K320:R320)=8,"",(IF(Table3[[#This Row],[Column11]]&lt;&gt;"no",Table3[[#This Row],[Size]]*(SUM(Table3[[#This Row],[Date 1]:[Date 8]])),"")))),""))),(Table3[[#This Row],[Bundle]])),"")</f>
        <v/>
      </c>
      <c r="AA320" s="74" t="str">
        <f t="shared" si="5"/>
        <v/>
      </c>
      <c r="AB320" s="60"/>
      <c r="AC320" s="31"/>
      <c r="AD320" s="32"/>
      <c r="AE320" s="33"/>
      <c r="AF320" s="33" t="s">
        <v>16</v>
      </c>
      <c r="AG320" s="33" t="s">
        <v>16</v>
      </c>
      <c r="AH320" s="33" t="s">
        <v>626</v>
      </c>
      <c r="AI320" s="33" t="s">
        <v>16</v>
      </c>
      <c r="AJ320" s="33" t="s">
        <v>626</v>
      </c>
      <c r="AK320" s="105" t="b">
        <f>IF(AND(Table3[[#This Row],[Column7]]=TRUE,COUNTBLANK(Table3[[#This Row],[Date 1]:[Date 8]])=8),TRUE,FALSE)</f>
        <v>0</v>
      </c>
      <c r="AL320" s="105" t="b">
        <f>COUNTIF(Table3[[#This Row],[26]:[512]],"yes")&gt;0</f>
        <v>0</v>
      </c>
      <c r="AM320" s="117" t="e">
        <f>IF(COUNTBLANK(K320:AB320)&lt;&gt;13,IF(Table3[[#This Row],[Comments]]="Please order in multiples of 20. Minimum order of 100.",IF(COUNTBLANK(Table3[[#This Row],[Date 1]:[Order]])=12,"",1),1),IF(OR(G320="yes",H320="yes",I320="yes",F320="yes",#REF!="yes",J320="yes"),1,""))</f>
        <v>#REF!</v>
      </c>
    </row>
    <row r="321" spans="1:39" ht="36" thickBot="1">
      <c r="A321" s="20" t="s">
        <v>784</v>
      </c>
      <c r="B321" s="135" t="s">
        <v>8200</v>
      </c>
      <c r="C321" s="133" t="s">
        <v>7684</v>
      </c>
      <c r="D321" s="131" t="s">
        <v>7633</v>
      </c>
      <c r="E321" s="23" t="s">
        <v>7731</v>
      </c>
      <c r="F321" s="22" t="s">
        <v>16</v>
      </c>
      <c r="G321" s="22" t="s">
        <v>16</v>
      </c>
      <c r="H321" s="22" t="s">
        <v>626</v>
      </c>
      <c r="I321" s="22" t="s">
        <v>16</v>
      </c>
      <c r="J321" s="22" t="s">
        <v>626</v>
      </c>
      <c r="K321" s="108"/>
      <c r="L321" s="16"/>
      <c r="M321" s="16"/>
      <c r="N321" s="16"/>
      <c r="O321" s="16"/>
      <c r="P321" s="16"/>
      <c r="Q321" s="16"/>
      <c r="R321" s="109"/>
      <c r="S321" s="218" t="str">
        <f>Table3[[#This Row],[Column12]]</f>
        <v>tags included</v>
      </c>
      <c r="T321" s="110"/>
      <c r="U321" s="122" t="str">
        <f>IF(Table3[[#This Row],[TagOrderMethod]]="Ratio:","plants per 1 tag",IF(Table3[[#This Row],[TagOrderMethod]]="tags included","",IF(Table3[[#This Row],[TagOrderMethod]]="Qty:","tags",IF(Table3[[#This Row],[TagOrderMethod]]="Auto:",IF(T321&lt;&gt;"","tags","")))))</f>
        <v/>
      </c>
      <c r="V321" s="123">
        <v>50</v>
      </c>
      <c r="W321" s="123" t="str">
        <f>IF(ISNUMBER(SEARCH("tag",Table3[[#This Row],[Notes]])), "Yes", "No")</f>
        <v>Yes</v>
      </c>
      <c r="X321" s="123" t="str">
        <f>IF(Table3[[#This Row],[Column11]]="yes","tags included","Auto:")</f>
        <v>tags included</v>
      </c>
      <c r="Y32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2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Row],[TagOrderMethod]]="Auto:",IF(T321&gt;0,T321,IF(COUNTBLANK(K321:R321)=8,"",(IF(Table3[[#This Row],[Column11]]&lt;&gt;"no",Table3[[#This Row],[Size]]*(SUM(Table3[[#This Row],[Date 1]:[Date 8]])),"")))),""))),(Table3[[#This Row],[Bundle]])),"")</f>
        <v/>
      </c>
      <c r="AA321" s="74" t="str">
        <f t="shared" si="5"/>
        <v/>
      </c>
      <c r="AB321" s="60"/>
      <c r="AC321" s="31"/>
      <c r="AD321" s="32"/>
      <c r="AE321" s="33"/>
      <c r="AF321" s="33" t="s">
        <v>16</v>
      </c>
      <c r="AG321" s="33" t="s">
        <v>16</v>
      </c>
      <c r="AH321" s="33" t="s">
        <v>626</v>
      </c>
      <c r="AI321" s="33" t="s">
        <v>16</v>
      </c>
      <c r="AJ321" s="33" t="s">
        <v>626</v>
      </c>
      <c r="AK321" s="105" t="b">
        <f>IF(AND(Table3[[#This Row],[Column7]]=TRUE,COUNTBLANK(Table3[[#This Row],[Date 1]:[Date 8]])=8),TRUE,FALSE)</f>
        <v>0</v>
      </c>
      <c r="AL321" s="105" t="b">
        <f>COUNTIF(Table3[[#This Row],[26]:[512]],"yes")&gt;0</f>
        <v>0</v>
      </c>
      <c r="AM321" s="117" t="e">
        <f>IF(COUNTBLANK(K321:AB321)&lt;&gt;13,IF(Table3[[#This Row],[Comments]]="Please order in multiples of 20. Minimum order of 100.",IF(COUNTBLANK(Table3[[#This Row],[Date 1]:[Order]])=12,"",1),1),IF(OR(G321="yes",H321="yes",I321="yes",F321="yes",#REF!="yes",J321="yes"),1,""))</f>
        <v>#REF!</v>
      </c>
    </row>
    <row r="322" spans="1:39" ht="36" thickBot="1">
      <c r="A322" s="20" t="s">
        <v>784</v>
      </c>
      <c r="B322" s="135" t="s">
        <v>8200</v>
      </c>
      <c r="C322" s="133" t="s">
        <v>7684</v>
      </c>
      <c r="D322" s="131" t="s">
        <v>7634</v>
      </c>
      <c r="E322" s="23" t="s">
        <v>7731</v>
      </c>
      <c r="F322" s="22" t="s">
        <v>16</v>
      </c>
      <c r="G322" s="22" t="s">
        <v>16</v>
      </c>
      <c r="H322" s="22" t="s">
        <v>626</v>
      </c>
      <c r="I322" s="22" t="s">
        <v>16</v>
      </c>
      <c r="J322" s="22" t="s">
        <v>626</v>
      </c>
      <c r="K322" s="108"/>
      <c r="L322" s="16"/>
      <c r="M322" s="16"/>
      <c r="N322" s="16"/>
      <c r="O322" s="16"/>
      <c r="P322" s="16"/>
      <c r="Q322" s="16"/>
      <c r="R322" s="109"/>
      <c r="S322" s="218" t="str">
        <f>Table3[[#This Row],[Column12]]</f>
        <v>tags included</v>
      </c>
      <c r="T322" s="110"/>
      <c r="U322" s="122" t="str">
        <f>IF(Table3[[#This Row],[TagOrderMethod]]="Ratio:","plants per 1 tag",IF(Table3[[#This Row],[TagOrderMethod]]="tags included","",IF(Table3[[#This Row],[TagOrderMethod]]="Qty:","tags",IF(Table3[[#This Row],[TagOrderMethod]]="Auto:",IF(T322&lt;&gt;"","tags","")))))</f>
        <v/>
      </c>
      <c r="V322" s="123">
        <v>50</v>
      </c>
      <c r="W322" s="123" t="str">
        <f>IF(ISNUMBER(SEARCH("tag",Table3[[#This Row],[Notes]])), "Yes", "No")</f>
        <v>Yes</v>
      </c>
      <c r="X322" s="123" t="str">
        <f>IF(Table3[[#This Row],[Column11]]="yes","tags included","Auto:")</f>
        <v>tags included</v>
      </c>
      <c r="Y32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2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Row],[TagOrderMethod]]="Auto:",IF(T322&gt;0,T322,IF(COUNTBLANK(K322:R322)=8,"",(IF(Table3[[#This Row],[Column11]]&lt;&gt;"no",Table3[[#This Row],[Size]]*(SUM(Table3[[#This Row],[Date 1]:[Date 8]])),"")))),""))),(Table3[[#This Row],[Bundle]])),"")</f>
        <v/>
      </c>
      <c r="AA322" s="74" t="str">
        <f t="shared" si="5"/>
        <v/>
      </c>
      <c r="AB322" s="60"/>
      <c r="AC322" s="31"/>
      <c r="AD322" s="32"/>
      <c r="AE322" s="33"/>
      <c r="AF322" s="33" t="s">
        <v>16</v>
      </c>
      <c r="AG322" s="33" t="s">
        <v>16</v>
      </c>
      <c r="AH322" s="33" t="s">
        <v>626</v>
      </c>
      <c r="AI322" s="33" t="s">
        <v>16</v>
      </c>
      <c r="AJ322" s="33" t="s">
        <v>626</v>
      </c>
      <c r="AK322" s="105" t="b">
        <f>IF(AND(Table3[[#This Row],[Column7]]=TRUE,COUNTBLANK(Table3[[#This Row],[Date 1]:[Date 8]])=8),TRUE,FALSE)</f>
        <v>0</v>
      </c>
      <c r="AL322" s="105" t="b">
        <f>COUNTIF(Table3[[#This Row],[26]:[512]],"yes")&gt;0</f>
        <v>0</v>
      </c>
      <c r="AM322" s="117" t="e">
        <f>IF(COUNTBLANK(K322:AB322)&lt;&gt;13,IF(Table3[[#This Row],[Comments]]="Please order in multiples of 20. Minimum order of 100.",IF(COUNTBLANK(Table3[[#This Row],[Date 1]:[Order]])=12,"",1),1),IF(OR(G322="yes",H322="yes",I322="yes",F322="yes",#REF!="yes",J322="yes"),1,""))</f>
        <v>#REF!</v>
      </c>
    </row>
    <row r="323" spans="1:39" ht="36" thickBot="1">
      <c r="A323" s="20" t="s">
        <v>784</v>
      </c>
      <c r="B323" s="135" t="s">
        <v>8200</v>
      </c>
      <c r="C323" s="133" t="s">
        <v>7684</v>
      </c>
      <c r="D323" s="131" t="s">
        <v>7826</v>
      </c>
      <c r="E323" s="23" t="s">
        <v>7731</v>
      </c>
      <c r="F323" s="22" t="s">
        <v>16</v>
      </c>
      <c r="G323" s="22" t="s">
        <v>16</v>
      </c>
      <c r="H323" s="22" t="s">
        <v>626</v>
      </c>
      <c r="I323" s="22" t="s">
        <v>16</v>
      </c>
      <c r="J323" s="22" t="s">
        <v>626</v>
      </c>
      <c r="K323" s="108"/>
      <c r="L323" s="16"/>
      <c r="M323" s="16"/>
      <c r="N323" s="16"/>
      <c r="O323" s="16"/>
      <c r="P323" s="16"/>
      <c r="Q323" s="16"/>
      <c r="R323" s="109"/>
      <c r="S323" s="218" t="str">
        <f>Table3[[#This Row],[Column12]]</f>
        <v>tags included</v>
      </c>
      <c r="T323" s="110"/>
      <c r="U323" s="122" t="str">
        <f>IF(Table3[[#This Row],[TagOrderMethod]]="Ratio:","plants per 1 tag",IF(Table3[[#This Row],[TagOrderMethod]]="tags included","",IF(Table3[[#This Row],[TagOrderMethod]]="Qty:","tags",IF(Table3[[#This Row],[TagOrderMethod]]="Auto:",IF(T323&lt;&gt;"","tags","")))))</f>
        <v/>
      </c>
      <c r="V323" s="123">
        <v>50</v>
      </c>
      <c r="W323" s="123" t="str">
        <f>IF(ISNUMBER(SEARCH("tag",Table3[[#This Row],[Notes]])), "Yes", "No")</f>
        <v>Yes</v>
      </c>
      <c r="X323" s="123" t="str">
        <f>IF(Table3[[#This Row],[Column11]]="yes","tags included","Auto:")</f>
        <v>tags included</v>
      </c>
      <c r="Y32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2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Row],[TagOrderMethod]]="Auto:",IF(T323&gt;0,T323,IF(COUNTBLANK(K323:R323)=8,"",(IF(Table3[[#This Row],[Column11]]&lt;&gt;"no",Table3[[#This Row],[Size]]*(SUM(Table3[[#This Row],[Date 1]:[Date 8]])),"")))),""))),(Table3[[#This Row],[Bundle]])),"")</f>
        <v/>
      </c>
      <c r="AA323" s="74" t="str">
        <f t="shared" si="5"/>
        <v/>
      </c>
      <c r="AB323" s="60"/>
      <c r="AC323" s="31"/>
      <c r="AD323" s="32"/>
      <c r="AE323" s="33"/>
      <c r="AF323" s="33" t="s">
        <v>16</v>
      </c>
      <c r="AG323" s="33" t="s">
        <v>16</v>
      </c>
      <c r="AH323" s="33" t="s">
        <v>626</v>
      </c>
      <c r="AI323" s="33" t="s">
        <v>16</v>
      </c>
      <c r="AJ323" s="33" t="s">
        <v>626</v>
      </c>
      <c r="AK323" s="105" t="b">
        <f>IF(AND(Table3[[#This Row],[Column7]]=TRUE,COUNTBLANK(Table3[[#This Row],[Date 1]:[Date 8]])=8),TRUE,FALSE)</f>
        <v>0</v>
      </c>
      <c r="AL323" s="105" t="b">
        <f>COUNTIF(Table3[[#This Row],[26]:[512]],"yes")&gt;0</f>
        <v>0</v>
      </c>
      <c r="AM323" s="117" t="e">
        <f>IF(COUNTBLANK(K323:AB323)&lt;&gt;13,IF(Table3[[#This Row],[Comments]]="Please order in multiples of 20. Minimum order of 100.",IF(COUNTBLANK(Table3[[#This Row],[Date 1]:[Order]])=12,"",1),1),IF(OR(G323="yes",H323="yes",I323="yes",F323="yes",#REF!="yes",J323="yes"),1,""))</f>
        <v>#REF!</v>
      </c>
    </row>
    <row r="324" spans="1:39" ht="36" thickBot="1">
      <c r="A324" s="20" t="s">
        <v>784</v>
      </c>
      <c r="B324" s="135" t="s">
        <v>8200</v>
      </c>
      <c r="C324" s="133" t="s">
        <v>7684</v>
      </c>
      <c r="D324" s="131" t="s">
        <v>7827</v>
      </c>
      <c r="E324" s="23" t="s">
        <v>7731</v>
      </c>
      <c r="F324" s="22" t="s">
        <v>16</v>
      </c>
      <c r="G324" s="22" t="s">
        <v>16</v>
      </c>
      <c r="H324" s="22" t="s">
        <v>626</v>
      </c>
      <c r="I324" s="22" t="s">
        <v>16</v>
      </c>
      <c r="J324" s="22" t="s">
        <v>626</v>
      </c>
      <c r="K324" s="108"/>
      <c r="L324" s="16"/>
      <c r="M324" s="16"/>
      <c r="N324" s="16"/>
      <c r="O324" s="16"/>
      <c r="P324" s="16"/>
      <c r="Q324" s="16"/>
      <c r="R324" s="109"/>
      <c r="S324" s="218" t="str">
        <f>Table3[[#This Row],[Column12]]</f>
        <v>tags included</v>
      </c>
      <c r="T324" s="110"/>
      <c r="U324" s="122" t="str">
        <f>IF(Table3[[#This Row],[TagOrderMethod]]="Ratio:","plants per 1 tag",IF(Table3[[#This Row],[TagOrderMethod]]="tags included","",IF(Table3[[#This Row],[TagOrderMethod]]="Qty:","tags",IF(Table3[[#This Row],[TagOrderMethod]]="Auto:",IF(T324&lt;&gt;"","tags","")))))</f>
        <v/>
      </c>
      <c r="V324" s="123">
        <v>50</v>
      </c>
      <c r="W324" s="123" t="str">
        <f>IF(ISNUMBER(SEARCH("tag",Table3[[#This Row],[Notes]])), "Yes", "No")</f>
        <v>Yes</v>
      </c>
      <c r="X324" s="123" t="str">
        <f>IF(Table3[[#This Row],[Column11]]="yes","tags included","Auto:")</f>
        <v>tags included</v>
      </c>
      <c r="Y32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2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Row],[TagOrderMethod]]="Auto:",IF(T324&gt;0,T324,IF(COUNTBLANK(K324:R324)=8,"",(IF(Table3[[#This Row],[Column11]]&lt;&gt;"no",Table3[[#This Row],[Size]]*(SUM(Table3[[#This Row],[Date 1]:[Date 8]])),"")))),""))),(Table3[[#This Row],[Bundle]])),"")</f>
        <v/>
      </c>
      <c r="AA324" s="74" t="str">
        <f t="shared" si="5"/>
        <v/>
      </c>
      <c r="AB324" s="60"/>
      <c r="AC324" s="31"/>
      <c r="AD324" s="32"/>
      <c r="AE324" s="33"/>
      <c r="AF324" s="33" t="s">
        <v>16</v>
      </c>
      <c r="AG324" s="33" t="s">
        <v>16</v>
      </c>
      <c r="AH324" s="33" t="s">
        <v>626</v>
      </c>
      <c r="AI324" s="33" t="s">
        <v>16</v>
      </c>
      <c r="AJ324" s="33" t="s">
        <v>626</v>
      </c>
      <c r="AK324" s="105" t="b">
        <f>IF(AND(Table3[[#This Row],[Column7]]=TRUE,COUNTBLANK(Table3[[#This Row],[Date 1]:[Date 8]])=8),TRUE,FALSE)</f>
        <v>0</v>
      </c>
      <c r="AL324" s="105" t="b">
        <f>COUNTIF(Table3[[#This Row],[26]:[512]],"yes")&gt;0</f>
        <v>0</v>
      </c>
      <c r="AM324" s="117" t="e">
        <f>IF(COUNTBLANK(K324:AB324)&lt;&gt;13,IF(Table3[[#This Row],[Comments]]="Please order in multiples of 20. Minimum order of 100.",IF(COUNTBLANK(Table3[[#This Row],[Date 1]:[Order]])=12,"",1),1),IF(OR(G324="yes",H324="yes",I324="yes",F324="yes",#REF!="yes",J324="yes"),1,""))</f>
        <v>#REF!</v>
      </c>
    </row>
    <row r="325" spans="1:39" ht="36" thickBot="1">
      <c r="A325" s="20" t="s">
        <v>784</v>
      </c>
      <c r="B325" s="135" t="s">
        <v>8200</v>
      </c>
      <c r="C325" s="133" t="s">
        <v>7684</v>
      </c>
      <c r="D325" s="131" t="s">
        <v>7635</v>
      </c>
      <c r="E325" s="23" t="s">
        <v>7731</v>
      </c>
      <c r="F325" s="22" t="s">
        <v>16</v>
      </c>
      <c r="G325" s="22" t="s">
        <v>16</v>
      </c>
      <c r="H325" s="22" t="s">
        <v>626</v>
      </c>
      <c r="I325" s="22" t="s">
        <v>16</v>
      </c>
      <c r="J325" s="22" t="s">
        <v>626</v>
      </c>
      <c r="K325" s="108"/>
      <c r="L325" s="16"/>
      <c r="M325" s="16"/>
      <c r="N325" s="16"/>
      <c r="O325" s="16"/>
      <c r="P325" s="16"/>
      <c r="Q325" s="16"/>
      <c r="R325" s="109"/>
      <c r="S325" s="218" t="str">
        <f>Table3[[#This Row],[Column12]]</f>
        <v>tags included</v>
      </c>
      <c r="T325" s="110"/>
      <c r="U325" s="122" t="str">
        <f>IF(Table3[[#This Row],[TagOrderMethod]]="Ratio:","plants per 1 tag",IF(Table3[[#This Row],[TagOrderMethod]]="tags included","",IF(Table3[[#This Row],[TagOrderMethod]]="Qty:","tags",IF(Table3[[#This Row],[TagOrderMethod]]="Auto:",IF(T325&lt;&gt;"","tags","")))))</f>
        <v/>
      </c>
      <c r="V325" s="123">
        <v>50</v>
      </c>
      <c r="W325" s="123" t="str">
        <f>IF(ISNUMBER(SEARCH("tag",Table3[[#This Row],[Notes]])), "Yes", "No")</f>
        <v>Yes</v>
      </c>
      <c r="X325" s="123" t="str">
        <f>IF(Table3[[#This Row],[Column11]]="yes","tags included","Auto:")</f>
        <v>tags included</v>
      </c>
      <c r="Y32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2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Row],[TagOrderMethod]]="Auto:",IF(T325&gt;0,T325,IF(COUNTBLANK(K325:R325)=8,"",(IF(Table3[[#This Row],[Column11]]&lt;&gt;"no",Table3[[#This Row],[Size]]*(SUM(Table3[[#This Row],[Date 1]:[Date 8]])),"")))),""))),(Table3[[#This Row],[Bundle]])),"")</f>
        <v/>
      </c>
      <c r="AA325" s="74" t="str">
        <f t="shared" ref="AA325:AA390" si="6">IF(SUM(K325:R325)&gt;0,SUM(K325:R325) &amp;" units","")</f>
        <v/>
      </c>
      <c r="AB325" s="60"/>
      <c r="AC325" s="31"/>
      <c r="AD325" s="32"/>
      <c r="AE325" s="33"/>
      <c r="AF325" s="33" t="s">
        <v>16</v>
      </c>
      <c r="AG325" s="33" t="s">
        <v>16</v>
      </c>
      <c r="AH325" s="33" t="s">
        <v>626</v>
      </c>
      <c r="AI325" s="33" t="s">
        <v>16</v>
      </c>
      <c r="AJ325" s="33" t="s">
        <v>626</v>
      </c>
      <c r="AK325" s="105" t="b">
        <f>IF(AND(Table3[[#This Row],[Column7]]=TRUE,COUNTBLANK(Table3[[#This Row],[Date 1]:[Date 8]])=8),TRUE,FALSE)</f>
        <v>0</v>
      </c>
      <c r="AL325" s="105" t="b">
        <f>COUNTIF(Table3[[#This Row],[26]:[512]],"yes")&gt;0</f>
        <v>0</v>
      </c>
      <c r="AM325" s="117" t="e">
        <f>IF(COUNTBLANK(K325:AB325)&lt;&gt;13,IF(Table3[[#This Row],[Comments]]="Please order in multiples of 20. Minimum order of 100.",IF(COUNTBLANK(Table3[[#This Row],[Date 1]:[Order]])=12,"",1),1),IF(OR(G325="yes",H325="yes",I325="yes",F325="yes",#REF!="yes",J325="yes"),1,""))</f>
        <v>#REF!</v>
      </c>
    </row>
    <row r="326" spans="1:39" ht="36" thickBot="1">
      <c r="A326" s="20" t="s">
        <v>784</v>
      </c>
      <c r="B326" s="135" t="s">
        <v>8200</v>
      </c>
      <c r="C326" s="133" t="s">
        <v>7684</v>
      </c>
      <c r="D326" s="131" t="s">
        <v>7988</v>
      </c>
      <c r="E326" s="23" t="s">
        <v>7731</v>
      </c>
      <c r="F326" s="22" t="s">
        <v>16</v>
      </c>
      <c r="G326" s="22" t="s">
        <v>16</v>
      </c>
      <c r="H326" s="22" t="s">
        <v>626</v>
      </c>
      <c r="I326" s="22" t="s">
        <v>16</v>
      </c>
      <c r="J326" s="22" t="s">
        <v>626</v>
      </c>
      <c r="K326" s="108"/>
      <c r="L326" s="16"/>
      <c r="M326" s="16"/>
      <c r="N326" s="16"/>
      <c r="O326" s="16"/>
      <c r="P326" s="16"/>
      <c r="Q326" s="16"/>
      <c r="R326" s="109"/>
      <c r="S326" s="218" t="str">
        <f>Table3[[#This Row],[Column12]]</f>
        <v>tags included</v>
      </c>
      <c r="T326" s="110"/>
      <c r="U326" s="122" t="str">
        <f>IF(Table3[[#This Row],[TagOrderMethod]]="Ratio:","plants per 1 tag",IF(Table3[[#This Row],[TagOrderMethod]]="tags included","",IF(Table3[[#This Row],[TagOrderMethod]]="Qty:","tags",IF(Table3[[#This Row],[TagOrderMethod]]="Auto:",IF(T326&lt;&gt;"","tags","")))))</f>
        <v/>
      </c>
      <c r="V326" s="123">
        <v>50</v>
      </c>
      <c r="W326" s="123" t="str">
        <f>IF(ISNUMBER(SEARCH("tag",Table3[[#This Row],[Notes]])), "Yes", "No")</f>
        <v>Yes</v>
      </c>
      <c r="X326" s="123" t="str">
        <f>IF(Table3[[#This Row],[Column11]]="yes","tags included","Auto:")</f>
        <v>tags included</v>
      </c>
      <c r="Y32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2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Row],[TagOrderMethod]]="Auto:",IF(T326&gt;0,T326,IF(COUNTBLANK(K326:R326)=8,"",(IF(Table3[[#This Row],[Column11]]&lt;&gt;"no",Table3[[#This Row],[Size]]*(SUM(Table3[[#This Row],[Date 1]:[Date 8]])),"")))),""))),(Table3[[#This Row],[Bundle]])),"")</f>
        <v/>
      </c>
      <c r="AA326" s="74" t="str">
        <f t="shared" si="6"/>
        <v/>
      </c>
      <c r="AB326" s="60"/>
      <c r="AC326" s="31"/>
      <c r="AD326" s="32"/>
      <c r="AE326" s="33"/>
      <c r="AF326" s="33" t="s">
        <v>16</v>
      </c>
      <c r="AG326" s="33" t="s">
        <v>16</v>
      </c>
      <c r="AH326" s="33" t="s">
        <v>626</v>
      </c>
      <c r="AI326" s="33" t="s">
        <v>16</v>
      </c>
      <c r="AJ326" s="33" t="s">
        <v>626</v>
      </c>
      <c r="AK326" s="105" t="b">
        <f>IF(AND(Table3[[#This Row],[Column7]]=TRUE,COUNTBLANK(Table3[[#This Row],[Date 1]:[Date 8]])=8),TRUE,FALSE)</f>
        <v>0</v>
      </c>
      <c r="AL326" s="105" t="b">
        <f>COUNTIF(Table3[[#This Row],[26]:[512]],"yes")&gt;0</f>
        <v>0</v>
      </c>
      <c r="AM326" s="117" t="e">
        <f>IF(COUNTBLANK(K326:AB326)&lt;&gt;13,IF(Table3[[#This Row],[Comments]]="Please order in multiples of 20. Minimum order of 100.",IF(COUNTBLANK(Table3[[#This Row],[Date 1]:[Order]])=12,"",1),1),IF(OR(G326="yes",H326="yes",I326="yes",F326="yes",#REF!="yes",J326="yes"),1,""))</f>
        <v>#REF!</v>
      </c>
    </row>
    <row r="327" spans="1:39" ht="36" thickBot="1">
      <c r="A327" s="20" t="s">
        <v>784</v>
      </c>
      <c r="B327" s="135" t="s">
        <v>8200</v>
      </c>
      <c r="C327" s="133" t="s">
        <v>7684</v>
      </c>
      <c r="D327" s="131" t="s">
        <v>7636</v>
      </c>
      <c r="E327" s="23" t="s">
        <v>7731</v>
      </c>
      <c r="F327" s="22" t="s">
        <v>16</v>
      </c>
      <c r="G327" s="22" t="s">
        <v>16</v>
      </c>
      <c r="H327" s="22" t="s">
        <v>626</v>
      </c>
      <c r="I327" s="22" t="s">
        <v>16</v>
      </c>
      <c r="J327" s="22" t="s">
        <v>626</v>
      </c>
      <c r="K327" s="108"/>
      <c r="L327" s="16"/>
      <c r="M327" s="16"/>
      <c r="N327" s="16"/>
      <c r="O327" s="16"/>
      <c r="P327" s="16"/>
      <c r="Q327" s="16"/>
      <c r="R327" s="109"/>
      <c r="S327" s="218" t="str">
        <f>Table3[[#This Row],[Column12]]</f>
        <v>tags included</v>
      </c>
      <c r="T327" s="110"/>
      <c r="U327" s="122" t="str">
        <f>IF(Table3[[#This Row],[TagOrderMethod]]="Ratio:","plants per 1 tag",IF(Table3[[#This Row],[TagOrderMethod]]="tags included","",IF(Table3[[#This Row],[TagOrderMethod]]="Qty:","tags",IF(Table3[[#This Row],[TagOrderMethod]]="Auto:",IF(T327&lt;&gt;"","tags","")))))</f>
        <v/>
      </c>
      <c r="V327" s="123">
        <v>50</v>
      </c>
      <c r="W327" s="123" t="str">
        <f>IF(ISNUMBER(SEARCH("tag",Table3[[#This Row],[Notes]])), "Yes", "No")</f>
        <v>Yes</v>
      </c>
      <c r="X327" s="123" t="str">
        <f>IF(Table3[[#This Row],[Column11]]="yes","tags included","Auto:")</f>
        <v>tags included</v>
      </c>
      <c r="Y32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2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Row],[TagOrderMethod]]="Auto:",IF(T327&gt;0,T327,IF(COUNTBLANK(K327:R327)=8,"",(IF(Table3[[#This Row],[Column11]]&lt;&gt;"no",Table3[[#This Row],[Size]]*(SUM(Table3[[#This Row],[Date 1]:[Date 8]])),"")))),""))),(Table3[[#This Row],[Bundle]])),"")</f>
        <v/>
      </c>
      <c r="AA327" s="74" t="str">
        <f t="shared" si="6"/>
        <v/>
      </c>
      <c r="AB327" s="60"/>
      <c r="AC327" s="31"/>
      <c r="AD327" s="32"/>
      <c r="AE327" s="33"/>
      <c r="AF327" s="33" t="s">
        <v>16</v>
      </c>
      <c r="AG327" s="33" t="s">
        <v>16</v>
      </c>
      <c r="AH327" s="33" t="s">
        <v>626</v>
      </c>
      <c r="AI327" s="33" t="s">
        <v>16</v>
      </c>
      <c r="AJ327" s="33" t="s">
        <v>626</v>
      </c>
      <c r="AK327" s="105" t="b">
        <f>IF(AND(Table3[[#This Row],[Column7]]=TRUE,COUNTBLANK(Table3[[#This Row],[Date 1]:[Date 8]])=8),TRUE,FALSE)</f>
        <v>0</v>
      </c>
      <c r="AL327" s="105" t="b">
        <f>COUNTIF(Table3[[#This Row],[26]:[512]],"yes")&gt;0</f>
        <v>0</v>
      </c>
      <c r="AM327" s="117" t="e">
        <f>IF(COUNTBLANK(K327:AB327)&lt;&gt;13,IF(Table3[[#This Row],[Comments]]="Please order in multiples of 20. Minimum order of 100.",IF(COUNTBLANK(Table3[[#This Row],[Date 1]:[Order]])=12,"",1),1),IF(OR(G327="yes",H327="yes",I327="yes",F327="yes",#REF!="yes",J327="yes"),1,""))</f>
        <v>#REF!</v>
      </c>
    </row>
    <row r="328" spans="1:39" ht="36" thickBot="1">
      <c r="A328" s="20" t="s">
        <v>784</v>
      </c>
      <c r="B328" s="135" t="s">
        <v>8200</v>
      </c>
      <c r="C328" s="133" t="s">
        <v>7613</v>
      </c>
      <c r="D328" s="131" t="s">
        <v>7774</v>
      </c>
      <c r="E328" s="23" t="s">
        <v>7731</v>
      </c>
      <c r="F328" s="22" t="s">
        <v>16</v>
      </c>
      <c r="G328" s="22" t="s">
        <v>16</v>
      </c>
      <c r="H328" s="22" t="s">
        <v>626</v>
      </c>
      <c r="I328" s="22" t="s">
        <v>16</v>
      </c>
      <c r="J328" s="22" t="s">
        <v>626</v>
      </c>
      <c r="K328" s="108"/>
      <c r="L328" s="16"/>
      <c r="M328" s="16"/>
      <c r="N328" s="16"/>
      <c r="O328" s="16"/>
      <c r="P328" s="16"/>
      <c r="Q328" s="16"/>
      <c r="R328" s="109"/>
      <c r="S328" s="218" t="str">
        <f>Table3[[#This Row],[Column12]]</f>
        <v>tags included</v>
      </c>
      <c r="T328" s="110"/>
      <c r="U328" s="122" t="str">
        <f>IF(Table3[[#This Row],[TagOrderMethod]]="Ratio:","plants per 1 tag",IF(Table3[[#This Row],[TagOrderMethod]]="tags included","",IF(Table3[[#This Row],[TagOrderMethod]]="Qty:","tags",IF(Table3[[#This Row],[TagOrderMethod]]="Auto:",IF(T328&lt;&gt;"","tags","")))))</f>
        <v/>
      </c>
      <c r="V328" s="123">
        <v>50</v>
      </c>
      <c r="W328" s="123" t="str">
        <f>IF(ISNUMBER(SEARCH("tag",Table3[[#This Row],[Notes]])), "Yes", "No")</f>
        <v>Yes</v>
      </c>
      <c r="X328" s="123" t="str">
        <f>IF(Table3[[#This Row],[Column11]]="yes","tags included","Auto:")</f>
        <v>tags included</v>
      </c>
      <c r="Y32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2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Row],[TagOrderMethod]]="Auto:",IF(T328&gt;0,T328,IF(COUNTBLANK(K328:R328)=8,"",(IF(Table3[[#This Row],[Column11]]&lt;&gt;"no",Table3[[#This Row],[Size]]*(SUM(Table3[[#This Row],[Date 1]:[Date 8]])),"")))),""))),(Table3[[#This Row],[Bundle]])),"")</f>
        <v/>
      </c>
      <c r="AA328" s="74" t="str">
        <f t="shared" si="6"/>
        <v/>
      </c>
      <c r="AB328" s="60"/>
      <c r="AC328" s="31"/>
      <c r="AD328" s="32"/>
      <c r="AE328" s="33"/>
      <c r="AF328" s="33" t="s">
        <v>16</v>
      </c>
      <c r="AG328" s="33" t="s">
        <v>16</v>
      </c>
      <c r="AH328" s="33" t="s">
        <v>626</v>
      </c>
      <c r="AI328" s="33" t="s">
        <v>16</v>
      </c>
      <c r="AJ328" s="33" t="s">
        <v>626</v>
      </c>
      <c r="AK328" s="105" t="b">
        <f>IF(AND(Table3[[#This Row],[Column7]]=TRUE,COUNTBLANK(Table3[[#This Row],[Date 1]:[Date 8]])=8),TRUE,FALSE)</f>
        <v>0</v>
      </c>
      <c r="AL328" s="105" t="b">
        <f>COUNTIF(Table3[[#This Row],[26]:[512]],"yes")&gt;0</f>
        <v>0</v>
      </c>
      <c r="AM328" s="117" t="e">
        <f>IF(COUNTBLANK(K328:AB328)&lt;&gt;13,IF(Table3[[#This Row],[Comments]]="Please order in multiples of 20. Minimum order of 100.",IF(COUNTBLANK(Table3[[#This Row],[Date 1]:[Order]])=12,"",1),1),IF(OR(G328="yes",H328="yes",I328="yes",F328="yes",#REF!="yes",J328="yes"),1,""))</f>
        <v>#REF!</v>
      </c>
    </row>
    <row r="329" spans="1:39" ht="36" thickBot="1">
      <c r="A329" s="20" t="s">
        <v>784</v>
      </c>
      <c r="B329" s="135" t="s">
        <v>8200</v>
      </c>
      <c r="C329" s="133" t="s">
        <v>7613</v>
      </c>
      <c r="D329" s="131" t="s">
        <v>7637</v>
      </c>
      <c r="E329" s="23" t="s">
        <v>7731</v>
      </c>
      <c r="F329" s="22" t="s">
        <v>16</v>
      </c>
      <c r="G329" s="22" t="s">
        <v>16</v>
      </c>
      <c r="H329" s="22" t="s">
        <v>626</v>
      </c>
      <c r="I329" s="22" t="s">
        <v>16</v>
      </c>
      <c r="J329" s="22" t="s">
        <v>626</v>
      </c>
      <c r="K329" s="108"/>
      <c r="L329" s="16"/>
      <c r="M329" s="16"/>
      <c r="N329" s="16"/>
      <c r="O329" s="16"/>
      <c r="P329" s="16"/>
      <c r="Q329" s="16"/>
      <c r="R329" s="109"/>
      <c r="S329" s="218" t="str">
        <f>Table3[[#This Row],[Column12]]</f>
        <v>tags included</v>
      </c>
      <c r="T329" s="110"/>
      <c r="U329" s="122" t="str">
        <f>IF(Table3[[#This Row],[TagOrderMethod]]="Ratio:","plants per 1 tag",IF(Table3[[#This Row],[TagOrderMethod]]="tags included","",IF(Table3[[#This Row],[TagOrderMethod]]="Qty:","tags",IF(Table3[[#This Row],[TagOrderMethod]]="Auto:",IF(T329&lt;&gt;"","tags","")))))</f>
        <v/>
      </c>
      <c r="V329" s="123">
        <v>50</v>
      </c>
      <c r="W329" s="123" t="str">
        <f>IF(ISNUMBER(SEARCH("tag",Table3[[#This Row],[Notes]])), "Yes", "No")</f>
        <v>Yes</v>
      </c>
      <c r="X329" s="123" t="str">
        <f>IF(Table3[[#This Row],[Column11]]="yes","tags included","Auto:")</f>
        <v>tags included</v>
      </c>
      <c r="Y32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2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Row],[TagOrderMethod]]="Auto:",IF(T329&gt;0,T329,IF(COUNTBLANK(K329:R329)=8,"",(IF(Table3[[#This Row],[Column11]]&lt;&gt;"no",Table3[[#This Row],[Size]]*(SUM(Table3[[#This Row],[Date 1]:[Date 8]])),"")))),""))),(Table3[[#This Row],[Bundle]])),"")</f>
        <v/>
      </c>
      <c r="AA329" s="74" t="str">
        <f t="shared" si="6"/>
        <v/>
      </c>
      <c r="AB329" s="60"/>
      <c r="AC329" s="31"/>
      <c r="AD329" s="32"/>
      <c r="AE329" s="33"/>
      <c r="AF329" s="33" t="s">
        <v>16</v>
      </c>
      <c r="AG329" s="33" t="s">
        <v>16</v>
      </c>
      <c r="AH329" s="33" t="s">
        <v>626</v>
      </c>
      <c r="AI329" s="33" t="s">
        <v>16</v>
      </c>
      <c r="AJ329" s="33" t="s">
        <v>626</v>
      </c>
      <c r="AK329" s="105" t="b">
        <f>IF(AND(Table3[[#This Row],[Column7]]=TRUE,COUNTBLANK(Table3[[#This Row],[Date 1]:[Date 8]])=8),TRUE,FALSE)</f>
        <v>0</v>
      </c>
      <c r="AL329" s="105" t="b">
        <f>COUNTIF(Table3[[#This Row],[26]:[512]],"yes")&gt;0</f>
        <v>0</v>
      </c>
      <c r="AM329" s="117" t="e">
        <f>IF(COUNTBLANK(K329:AB329)&lt;&gt;13,IF(Table3[[#This Row],[Comments]]="Please order in multiples of 20. Minimum order of 100.",IF(COUNTBLANK(Table3[[#This Row],[Date 1]:[Order]])=12,"",1),1),IF(OR(G329="yes",H329="yes",I329="yes",F329="yes",#REF!="yes",J329="yes"),1,""))</f>
        <v>#REF!</v>
      </c>
    </row>
    <row r="330" spans="1:39" ht="36" thickBot="1">
      <c r="B330" s="135" t="s">
        <v>8200</v>
      </c>
      <c r="C330" s="133" t="s">
        <v>7613</v>
      </c>
      <c r="D330" s="131" t="s">
        <v>7775</v>
      </c>
      <c r="E330" s="23" t="s">
        <v>7731</v>
      </c>
      <c r="F330" s="22" t="s">
        <v>16</v>
      </c>
      <c r="G330" s="22" t="s">
        <v>16</v>
      </c>
      <c r="H330" s="22" t="s">
        <v>626</v>
      </c>
      <c r="I330" s="22" t="s">
        <v>16</v>
      </c>
      <c r="J330" s="22" t="s">
        <v>626</v>
      </c>
      <c r="K330" s="108"/>
      <c r="L330" s="16"/>
      <c r="M330" s="16"/>
      <c r="N330" s="16"/>
      <c r="O330" s="16"/>
      <c r="P330" s="16"/>
      <c r="Q330" s="16"/>
      <c r="R330" s="109"/>
      <c r="S330" s="218" t="str">
        <f>Table3[[#This Row],[Column12]]</f>
        <v>tags included</v>
      </c>
      <c r="T330" s="110"/>
      <c r="U330" s="122" t="str">
        <f>IF(Table3[[#This Row],[TagOrderMethod]]="Ratio:","plants per 1 tag",IF(Table3[[#This Row],[TagOrderMethod]]="tags included","",IF(Table3[[#This Row],[TagOrderMethod]]="Qty:","tags",IF(Table3[[#This Row],[TagOrderMethod]]="Auto:",IF(T330&lt;&gt;"","tags","")))))</f>
        <v/>
      </c>
      <c r="V330" s="123">
        <v>50</v>
      </c>
      <c r="W330" s="123" t="str">
        <f>IF(ISNUMBER(SEARCH("tag",Table3[[#This Row],[Notes]])), "Yes", "No")</f>
        <v>Yes</v>
      </c>
      <c r="X330" s="123" t="str">
        <f>IF(Table3[[#This Row],[Column11]]="yes","tags included","Auto:")</f>
        <v>tags included</v>
      </c>
      <c r="Y33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3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Row],[TagOrderMethod]]="Auto:",IF(T330&gt;0,T330,IF(COUNTBLANK(K330:R330)=8,"",(IF(Table3[[#This Row],[Column11]]&lt;&gt;"no",Table3[[#This Row],[Size]]*(SUM(Table3[[#This Row],[Date 1]:[Date 8]])),"")))),""))),(Table3[[#This Row],[Bundle]])),"")</f>
        <v/>
      </c>
      <c r="AA330" s="74" t="str">
        <f t="shared" si="6"/>
        <v/>
      </c>
      <c r="AB330" s="60"/>
      <c r="AC330" s="31"/>
      <c r="AD330" s="32"/>
      <c r="AE330" s="33"/>
      <c r="AF330" s="33" t="s">
        <v>16</v>
      </c>
      <c r="AG330" s="33" t="s">
        <v>16</v>
      </c>
      <c r="AH330" s="33" t="s">
        <v>626</v>
      </c>
      <c r="AI330" s="33" t="s">
        <v>16</v>
      </c>
      <c r="AJ330" s="33" t="s">
        <v>626</v>
      </c>
      <c r="AK330" s="105" t="b">
        <f>IF(AND(Table3[[#This Row],[Column7]]=TRUE,COUNTBLANK(Table3[[#This Row],[Date 1]:[Date 8]])=8),TRUE,FALSE)</f>
        <v>0</v>
      </c>
      <c r="AL330" s="105" t="b">
        <f>COUNTIF(Table3[[#This Row],[26]:[512]],"yes")&gt;0</f>
        <v>0</v>
      </c>
      <c r="AM330" s="117" t="e">
        <f>IF(COUNTBLANK(K330:AB330)&lt;&gt;13,IF(Table3[[#This Row],[Comments]]="Please order in multiples of 20. Minimum order of 100.",IF(COUNTBLANK(Table3[[#This Row],[Date 1]:[Order]])=12,"",1),1),IF(OR(G330="yes",H330="yes",I330="yes",F330="yes",#REF!="yes",J330="yes"),1,""))</f>
        <v>#REF!</v>
      </c>
    </row>
    <row r="331" spans="1:39" ht="36" thickBot="1">
      <c r="B331" s="135" t="s">
        <v>8200</v>
      </c>
      <c r="C331" s="133" t="s">
        <v>7613</v>
      </c>
      <c r="D331" s="131" t="s">
        <v>8114</v>
      </c>
      <c r="E331" s="23" t="s">
        <v>7731</v>
      </c>
      <c r="F331" s="22" t="s">
        <v>16</v>
      </c>
      <c r="G331" s="22" t="s">
        <v>16</v>
      </c>
      <c r="H331" s="22" t="s">
        <v>626</v>
      </c>
      <c r="I331" s="22" t="s">
        <v>16</v>
      </c>
      <c r="J331" s="22" t="s">
        <v>626</v>
      </c>
      <c r="K331" s="108"/>
      <c r="L331" s="16"/>
      <c r="M331" s="16"/>
      <c r="N331" s="16"/>
      <c r="O331" s="16"/>
      <c r="P331" s="16"/>
      <c r="Q331" s="16"/>
      <c r="R331" s="109"/>
      <c r="S331" s="218" t="str">
        <f>Table3[[#This Row],[Column12]]</f>
        <v>tags included</v>
      </c>
      <c r="T331" s="110"/>
      <c r="U331" s="122" t="str">
        <f>IF(Table3[[#This Row],[TagOrderMethod]]="Ratio:","plants per 1 tag",IF(Table3[[#This Row],[TagOrderMethod]]="tags included","",IF(Table3[[#This Row],[TagOrderMethod]]="Qty:","tags",IF(Table3[[#This Row],[TagOrderMethod]]="Auto:",IF(T331&lt;&gt;"","tags","")))))</f>
        <v/>
      </c>
      <c r="V331" s="123">
        <v>50</v>
      </c>
      <c r="W331" s="123" t="str">
        <f>IF(ISNUMBER(SEARCH("tag",Table3[[#This Row],[Notes]])), "Yes", "No")</f>
        <v>Yes</v>
      </c>
      <c r="X331" s="123" t="str">
        <f>IF(Table3[[#This Row],[Column11]]="yes","tags included","Auto:")</f>
        <v>tags included</v>
      </c>
      <c r="Y33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3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Row],[TagOrderMethod]]="Auto:",IF(T331&gt;0,T331,IF(COUNTBLANK(K331:R331)=8,"",(IF(Table3[[#This Row],[Column11]]&lt;&gt;"no",Table3[[#This Row],[Size]]*(SUM(Table3[[#This Row],[Date 1]:[Date 8]])),"")))),""))),(Table3[[#This Row],[Bundle]])),"")</f>
        <v/>
      </c>
      <c r="AA331" s="74" t="str">
        <f t="shared" si="6"/>
        <v/>
      </c>
      <c r="AB331" s="60"/>
      <c r="AC331" s="31"/>
      <c r="AD331" s="32"/>
      <c r="AE331" s="33"/>
      <c r="AF331" s="33" t="s">
        <v>16</v>
      </c>
      <c r="AG331" s="33" t="s">
        <v>16</v>
      </c>
      <c r="AH331" s="33" t="s">
        <v>626</v>
      </c>
      <c r="AI331" s="33" t="s">
        <v>16</v>
      </c>
      <c r="AJ331" s="33" t="s">
        <v>626</v>
      </c>
      <c r="AK331" s="105" t="b">
        <f>IF(AND(Table3[[#This Row],[Column7]]=TRUE,COUNTBLANK(Table3[[#This Row],[Date 1]:[Date 8]])=8),TRUE,FALSE)</f>
        <v>0</v>
      </c>
      <c r="AL331" s="105" t="b">
        <f>COUNTIF(Table3[[#This Row],[26]:[512]],"yes")&gt;0</f>
        <v>0</v>
      </c>
      <c r="AM331" s="117" t="e">
        <f>IF(COUNTBLANK(K331:AB331)&lt;&gt;13,IF(Table3[[#This Row],[Comments]]="Please order in multiples of 20. Minimum order of 100.",IF(COUNTBLANK(Table3[[#This Row],[Date 1]:[Order]])=12,"",1),1),IF(OR(G331="yes",H331="yes",I331="yes",F331="yes",#REF!="yes",J331="yes"),1,""))</f>
        <v>#REF!</v>
      </c>
    </row>
    <row r="332" spans="1:39" ht="36" thickBot="1">
      <c r="B332" s="135" t="s">
        <v>8200</v>
      </c>
      <c r="C332" s="133" t="s">
        <v>7613</v>
      </c>
      <c r="D332" s="131" t="s">
        <v>7847</v>
      </c>
      <c r="E332" s="23" t="s">
        <v>7731</v>
      </c>
      <c r="F332" s="22" t="s">
        <v>16</v>
      </c>
      <c r="G332" s="22" t="s">
        <v>16</v>
      </c>
      <c r="H332" s="22" t="s">
        <v>626</v>
      </c>
      <c r="I332" s="22" t="s">
        <v>16</v>
      </c>
      <c r="J332" s="22" t="s">
        <v>626</v>
      </c>
      <c r="K332" s="108"/>
      <c r="L332" s="16"/>
      <c r="M332" s="16"/>
      <c r="N332" s="16"/>
      <c r="O332" s="16"/>
      <c r="P332" s="16"/>
      <c r="Q332" s="16"/>
      <c r="R332" s="109"/>
      <c r="S332" s="218" t="str">
        <f>Table3[[#This Row],[Column12]]</f>
        <v>tags included</v>
      </c>
      <c r="T332" s="110"/>
      <c r="U332" s="122" t="str">
        <f>IF(Table3[[#This Row],[TagOrderMethod]]="Ratio:","plants per 1 tag",IF(Table3[[#This Row],[TagOrderMethod]]="tags included","",IF(Table3[[#This Row],[TagOrderMethod]]="Qty:","tags",IF(Table3[[#This Row],[TagOrderMethod]]="Auto:",IF(T332&lt;&gt;"","tags","")))))</f>
        <v/>
      </c>
      <c r="V332" s="123">
        <v>50</v>
      </c>
      <c r="W332" s="123" t="str">
        <f>IF(ISNUMBER(SEARCH("tag",Table3[[#This Row],[Notes]])), "Yes", "No")</f>
        <v>Yes</v>
      </c>
      <c r="X332" s="123" t="str">
        <f>IF(Table3[[#This Row],[Column11]]="yes","tags included","Auto:")</f>
        <v>tags included</v>
      </c>
      <c r="Y33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3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Row],[TagOrderMethod]]="Auto:",IF(T332&gt;0,T332,IF(COUNTBLANK(K332:R332)=8,"",(IF(Table3[[#This Row],[Column11]]&lt;&gt;"no",Table3[[#This Row],[Size]]*(SUM(Table3[[#This Row],[Date 1]:[Date 8]])),"")))),""))),(Table3[[#This Row],[Bundle]])),"")</f>
        <v/>
      </c>
      <c r="AA332" s="74" t="str">
        <f t="shared" si="6"/>
        <v/>
      </c>
      <c r="AB332" s="60"/>
      <c r="AC332" s="31"/>
      <c r="AD332" s="32"/>
      <c r="AE332" s="33"/>
      <c r="AF332" s="33" t="s">
        <v>16</v>
      </c>
      <c r="AG332" s="33" t="s">
        <v>16</v>
      </c>
      <c r="AH332" s="33" t="s">
        <v>626</v>
      </c>
      <c r="AI332" s="33" t="s">
        <v>16</v>
      </c>
      <c r="AJ332" s="33" t="s">
        <v>626</v>
      </c>
      <c r="AK332" s="105" t="b">
        <f>IF(AND(Table3[[#This Row],[Column7]]=TRUE,COUNTBLANK(Table3[[#This Row],[Date 1]:[Date 8]])=8),TRUE,FALSE)</f>
        <v>0</v>
      </c>
      <c r="AL332" s="105" t="b">
        <f>COUNTIF(Table3[[#This Row],[26]:[512]],"yes")&gt;0</f>
        <v>0</v>
      </c>
      <c r="AM332" s="117" t="e">
        <f>IF(COUNTBLANK(K332:AB332)&lt;&gt;13,IF(Table3[[#This Row],[Comments]]="Please order in multiples of 20. Minimum order of 100.",IF(COUNTBLANK(Table3[[#This Row],[Date 1]:[Order]])=12,"",1),1),IF(OR(G332="yes",H332="yes",I332="yes",F332="yes",#REF!="yes",J332="yes"),1,""))</f>
        <v>#REF!</v>
      </c>
    </row>
    <row r="333" spans="1:39" ht="36" thickBot="1">
      <c r="B333" s="135" t="s">
        <v>8200</v>
      </c>
      <c r="C333" s="133" t="s">
        <v>7613</v>
      </c>
      <c r="D333" s="131" t="s">
        <v>7749</v>
      </c>
      <c r="E333" s="23" t="s">
        <v>7731</v>
      </c>
      <c r="F333" s="22" t="s">
        <v>16</v>
      </c>
      <c r="G333" s="22" t="s">
        <v>16</v>
      </c>
      <c r="H333" s="22" t="s">
        <v>626</v>
      </c>
      <c r="I333" s="22" t="s">
        <v>16</v>
      </c>
      <c r="J333" s="22" t="s">
        <v>626</v>
      </c>
      <c r="K333" s="108"/>
      <c r="L333" s="16"/>
      <c r="M333" s="16"/>
      <c r="N333" s="16"/>
      <c r="O333" s="16"/>
      <c r="P333" s="16"/>
      <c r="Q333" s="16"/>
      <c r="R333" s="109"/>
      <c r="S333" s="218" t="str">
        <f>Table3[[#This Row],[Column12]]</f>
        <v>tags included</v>
      </c>
      <c r="T333" s="110"/>
      <c r="U333" s="122" t="str">
        <f>IF(Table3[[#This Row],[TagOrderMethod]]="Ratio:","plants per 1 tag",IF(Table3[[#This Row],[TagOrderMethod]]="tags included","",IF(Table3[[#This Row],[TagOrderMethod]]="Qty:","tags",IF(Table3[[#This Row],[TagOrderMethod]]="Auto:",IF(T333&lt;&gt;"","tags","")))))</f>
        <v/>
      </c>
      <c r="V333" s="123">
        <v>50</v>
      </c>
      <c r="W333" s="123" t="str">
        <f>IF(ISNUMBER(SEARCH("tag",Table3[[#This Row],[Notes]])), "Yes", "No")</f>
        <v>Yes</v>
      </c>
      <c r="X333" s="123" t="str">
        <f>IF(Table3[[#This Row],[Column11]]="yes","tags included","Auto:")</f>
        <v>tags included</v>
      </c>
      <c r="Y33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3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Row],[TagOrderMethod]]="Auto:",IF(T333&gt;0,T333,IF(COUNTBLANK(K333:R333)=8,"",(IF(Table3[[#This Row],[Column11]]&lt;&gt;"no",Table3[[#This Row],[Size]]*(SUM(Table3[[#This Row],[Date 1]:[Date 8]])),"")))),""))),(Table3[[#This Row],[Bundle]])),"")</f>
        <v/>
      </c>
      <c r="AA333" s="74" t="str">
        <f t="shared" si="6"/>
        <v/>
      </c>
      <c r="AB333" s="60"/>
      <c r="AC333" s="31"/>
      <c r="AD333" s="32"/>
      <c r="AE333" s="33"/>
      <c r="AF333" s="33" t="s">
        <v>16</v>
      </c>
      <c r="AG333" s="33" t="s">
        <v>16</v>
      </c>
      <c r="AH333" s="33" t="s">
        <v>626</v>
      </c>
      <c r="AI333" s="33" t="s">
        <v>16</v>
      </c>
      <c r="AJ333" s="33" t="s">
        <v>626</v>
      </c>
      <c r="AK333" s="105" t="b">
        <f>IF(AND(Table3[[#This Row],[Column7]]=TRUE,COUNTBLANK(Table3[[#This Row],[Date 1]:[Date 8]])=8),TRUE,FALSE)</f>
        <v>0</v>
      </c>
      <c r="AL333" s="105" t="b">
        <f>COUNTIF(Table3[[#This Row],[26]:[512]],"yes")&gt;0</f>
        <v>0</v>
      </c>
      <c r="AM333" s="117" t="e">
        <f>IF(COUNTBLANK(K333:AB333)&lt;&gt;13,IF(Table3[[#This Row],[Comments]]="Please order in multiples of 20. Minimum order of 100.",IF(COUNTBLANK(Table3[[#This Row],[Date 1]:[Order]])=12,"",1),1),IF(OR(G333="yes",H333="yes",I333="yes",F333="yes",#REF!="yes",J333="yes"),1,""))</f>
        <v>#REF!</v>
      </c>
    </row>
    <row r="334" spans="1:39" ht="36" thickBot="1">
      <c r="B334" s="135" t="s">
        <v>8200</v>
      </c>
      <c r="C334" s="133" t="s">
        <v>7613</v>
      </c>
      <c r="D334" s="131" t="s">
        <v>7828</v>
      </c>
      <c r="E334" s="23" t="s">
        <v>7731</v>
      </c>
      <c r="F334" s="22" t="s">
        <v>16</v>
      </c>
      <c r="G334" s="22" t="s">
        <v>16</v>
      </c>
      <c r="H334" s="22" t="s">
        <v>626</v>
      </c>
      <c r="I334" s="22" t="s">
        <v>16</v>
      </c>
      <c r="J334" s="22" t="s">
        <v>626</v>
      </c>
      <c r="K334" s="108"/>
      <c r="L334" s="16"/>
      <c r="M334" s="16"/>
      <c r="N334" s="16"/>
      <c r="O334" s="16"/>
      <c r="P334" s="16"/>
      <c r="Q334" s="16"/>
      <c r="R334" s="109"/>
      <c r="S334" s="218" t="str">
        <f>Table3[[#This Row],[Column12]]</f>
        <v>tags included</v>
      </c>
      <c r="T334" s="110"/>
      <c r="U334" s="122" t="str">
        <f>IF(Table3[[#This Row],[TagOrderMethod]]="Ratio:","plants per 1 tag",IF(Table3[[#This Row],[TagOrderMethod]]="tags included","",IF(Table3[[#This Row],[TagOrderMethod]]="Qty:","tags",IF(Table3[[#This Row],[TagOrderMethod]]="Auto:",IF(T334&lt;&gt;"","tags","")))))</f>
        <v/>
      </c>
      <c r="V334" s="123">
        <v>50</v>
      </c>
      <c r="W334" s="123" t="str">
        <f>IF(ISNUMBER(SEARCH("tag",Table3[[#This Row],[Notes]])), "Yes", "No")</f>
        <v>Yes</v>
      </c>
      <c r="X334" s="123" t="str">
        <f>IF(Table3[[#This Row],[Column11]]="yes","tags included","Auto:")</f>
        <v>tags included</v>
      </c>
      <c r="Y33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3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Row],[TagOrderMethod]]="Auto:",IF(T334&gt;0,T334,IF(COUNTBLANK(K334:R334)=8,"",(IF(Table3[[#This Row],[Column11]]&lt;&gt;"no",Table3[[#This Row],[Size]]*(SUM(Table3[[#This Row],[Date 1]:[Date 8]])),"")))),""))),(Table3[[#This Row],[Bundle]])),"")</f>
        <v/>
      </c>
      <c r="AA334" s="74" t="str">
        <f t="shared" si="6"/>
        <v/>
      </c>
      <c r="AB334" s="60"/>
      <c r="AC334" s="31"/>
      <c r="AD334" s="32"/>
      <c r="AE334" s="33"/>
      <c r="AF334" s="33" t="s">
        <v>16</v>
      </c>
      <c r="AG334" s="33" t="s">
        <v>16</v>
      </c>
      <c r="AH334" s="33" t="s">
        <v>626</v>
      </c>
      <c r="AI334" s="33" t="s">
        <v>16</v>
      </c>
      <c r="AJ334" s="33" t="s">
        <v>626</v>
      </c>
      <c r="AK334" s="105" t="b">
        <f>IF(AND(Table3[[#This Row],[Column7]]=TRUE,COUNTBLANK(Table3[[#This Row],[Date 1]:[Date 8]])=8),TRUE,FALSE)</f>
        <v>0</v>
      </c>
      <c r="AL334" s="105" t="b">
        <f>COUNTIF(Table3[[#This Row],[26]:[512]],"yes")&gt;0</f>
        <v>0</v>
      </c>
      <c r="AM334" s="117" t="e">
        <f>IF(COUNTBLANK(K334:AB334)&lt;&gt;13,IF(Table3[[#This Row],[Comments]]="Please order in multiples of 20. Minimum order of 100.",IF(COUNTBLANK(Table3[[#This Row],[Date 1]:[Order]])=12,"",1),1),IF(OR(G334="yes",H334="yes",I334="yes",F334="yes",#REF!="yes",J334="yes"),1,""))</f>
        <v>#REF!</v>
      </c>
    </row>
    <row r="335" spans="1:39" ht="36" thickBot="1">
      <c r="B335" s="135" t="s">
        <v>8200</v>
      </c>
      <c r="C335" s="133" t="s">
        <v>7613</v>
      </c>
      <c r="D335" s="131" t="s">
        <v>7638</v>
      </c>
      <c r="E335" s="23" t="s">
        <v>7731</v>
      </c>
      <c r="F335" s="22" t="s">
        <v>16</v>
      </c>
      <c r="G335" s="22" t="s">
        <v>16</v>
      </c>
      <c r="H335" s="22" t="s">
        <v>626</v>
      </c>
      <c r="I335" s="22" t="s">
        <v>16</v>
      </c>
      <c r="J335" s="22" t="s">
        <v>626</v>
      </c>
      <c r="K335" s="108"/>
      <c r="L335" s="16"/>
      <c r="M335" s="16"/>
      <c r="N335" s="16"/>
      <c r="O335" s="16"/>
      <c r="P335" s="16"/>
      <c r="Q335" s="16"/>
      <c r="R335" s="109"/>
      <c r="S335" s="218" t="str">
        <f>Table3[[#This Row],[Column12]]</f>
        <v>tags included</v>
      </c>
      <c r="T335" s="110"/>
      <c r="U335" s="122" t="str">
        <f>IF(Table3[[#This Row],[TagOrderMethod]]="Ratio:","plants per 1 tag",IF(Table3[[#This Row],[TagOrderMethod]]="tags included","",IF(Table3[[#This Row],[TagOrderMethod]]="Qty:","tags",IF(Table3[[#This Row],[TagOrderMethod]]="Auto:",IF(T335&lt;&gt;"","tags","")))))</f>
        <v/>
      </c>
      <c r="V335" s="123">
        <v>50</v>
      </c>
      <c r="W335" s="123" t="str">
        <f>IF(ISNUMBER(SEARCH("tag",Table3[[#This Row],[Notes]])), "Yes", "No")</f>
        <v>Yes</v>
      </c>
      <c r="X335" s="123" t="str">
        <f>IF(Table3[[#This Row],[Column11]]="yes","tags included","Auto:")</f>
        <v>tags included</v>
      </c>
      <c r="Y33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3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Row],[TagOrderMethod]]="Auto:",IF(T335&gt;0,T335,IF(COUNTBLANK(K335:R335)=8,"",(IF(Table3[[#This Row],[Column11]]&lt;&gt;"no",Table3[[#This Row],[Size]]*(SUM(Table3[[#This Row],[Date 1]:[Date 8]])),"")))),""))),(Table3[[#This Row],[Bundle]])),"")</f>
        <v/>
      </c>
      <c r="AA335" s="74" t="str">
        <f t="shared" si="6"/>
        <v/>
      </c>
      <c r="AB335" s="60"/>
      <c r="AC335" s="31"/>
      <c r="AD335" s="32"/>
      <c r="AE335" s="33"/>
      <c r="AF335" s="33" t="s">
        <v>16</v>
      </c>
      <c r="AG335" s="33" t="s">
        <v>16</v>
      </c>
      <c r="AH335" s="33" t="s">
        <v>626</v>
      </c>
      <c r="AI335" s="33" t="s">
        <v>16</v>
      </c>
      <c r="AJ335" s="33" t="s">
        <v>626</v>
      </c>
      <c r="AK335" s="105" t="b">
        <f>IF(AND(Table3[[#This Row],[Column7]]=TRUE,COUNTBLANK(Table3[[#This Row],[Date 1]:[Date 8]])=8),TRUE,FALSE)</f>
        <v>0</v>
      </c>
      <c r="AL335" s="105" t="b">
        <f>COUNTIF(Table3[[#This Row],[26]:[512]],"yes")&gt;0</f>
        <v>0</v>
      </c>
      <c r="AM335" s="117" t="e">
        <f>IF(COUNTBLANK(K335:AB335)&lt;&gt;13,IF(Table3[[#This Row],[Comments]]="Please order in multiples of 20. Minimum order of 100.",IF(COUNTBLANK(Table3[[#This Row],[Date 1]:[Order]])=12,"",1),1),IF(OR(G335="yes",H335="yes",I335="yes",F335="yes",#REF!="yes",J335="yes"),1,""))</f>
        <v>#REF!</v>
      </c>
    </row>
    <row r="336" spans="1:39" ht="36" thickBot="1">
      <c r="B336" s="135" t="s">
        <v>8200</v>
      </c>
      <c r="C336" s="133" t="s">
        <v>7613</v>
      </c>
      <c r="D336" s="131" t="s">
        <v>7639</v>
      </c>
      <c r="E336" s="23" t="s">
        <v>7731</v>
      </c>
      <c r="F336" s="22" t="s">
        <v>16</v>
      </c>
      <c r="G336" s="22" t="s">
        <v>16</v>
      </c>
      <c r="H336" s="22" t="s">
        <v>626</v>
      </c>
      <c r="I336" s="22" t="s">
        <v>16</v>
      </c>
      <c r="J336" s="22" t="s">
        <v>626</v>
      </c>
      <c r="K336" s="108"/>
      <c r="L336" s="16"/>
      <c r="M336" s="16"/>
      <c r="N336" s="16"/>
      <c r="O336" s="16"/>
      <c r="P336" s="16"/>
      <c r="Q336" s="16"/>
      <c r="R336" s="109"/>
      <c r="S336" s="218" t="str">
        <f>Table3[[#This Row],[Column12]]</f>
        <v>tags included</v>
      </c>
      <c r="T336" s="110"/>
      <c r="U336" s="122" t="str">
        <f>IF(Table3[[#This Row],[TagOrderMethod]]="Ratio:","plants per 1 tag",IF(Table3[[#This Row],[TagOrderMethod]]="tags included","",IF(Table3[[#This Row],[TagOrderMethod]]="Qty:","tags",IF(Table3[[#This Row],[TagOrderMethod]]="Auto:",IF(T336&lt;&gt;"","tags","")))))</f>
        <v/>
      </c>
      <c r="V336" s="123">
        <v>50</v>
      </c>
      <c r="W336" s="123" t="str">
        <f>IF(ISNUMBER(SEARCH("tag",Table3[[#This Row],[Notes]])), "Yes", "No")</f>
        <v>Yes</v>
      </c>
      <c r="X336" s="123" t="str">
        <f>IF(Table3[[#This Row],[Column11]]="yes","tags included","Auto:")</f>
        <v>tags included</v>
      </c>
      <c r="Y33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3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Row],[TagOrderMethod]]="Auto:",IF(T336&gt;0,T336,IF(COUNTBLANK(K336:R336)=8,"",(IF(Table3[[#This Row],[Column11]]&lt;&gt;"no",Table3[[#This Row],[Size]]*(SUM(Table3[[#This Row],[Date 1]:[Date 8]])),"")))),""))),(Table3[[#This Row],[Bundle]])),"")</f>
        <v/>
      </c>
      <c r="AA336" s="74" t="str">
        <f t="shared" si="6"/>
        <v/>
      </c>
      <c r="AB336" s="60"/>
      <c r="AC336" s="31"/>
      <c r="AD336" s="32"/>
      <c r="AE336" s="33"/>
      <c r="AF336" s="33" t="s">
        <v>16</v>
      </c>
      <c r="AG336" s="33" t="s">
        <v>16</v>
      </c>
      <c r="AH336" s="33" t="s">
        <v>626</v>
      </c>
      <c r="AI336" s="33" t="s">
        <v>16</v>
      </c>
      <c r="AJ336" s="33" t="s">
        <v>626</v>
      </c>
      <c r="AK336" s="105" t="b">
        <f>IF(AND(Table3[[#This Row],[Column7]]=TRUE,COUNTBLANK(Table3[[#This Row],[Date 1]:[Date 8]])=8),TRUE,FALSE)</f>
        <v>0</v>
      </c>
      <c r="AL336" s="105" t="b">
        <f>COUNTIF(Table3[[#This Row],[26]:[512]],"yes")&gt;0</f>
        <v>0</v>
      </c>
      <c r="AM336" s="117" t="e">
        <f>IF(COUNTBLANK(K336:AB336)&lt;&gt;13,IF(Table3[[#This Row],[Comments]]="Please order in multiples of 20. Minimum order of 100.",IF(COUNTBLANK(Table3[[#This Row],[Date 1]:[Order]])=12,"",1),1),IF(OR(G336="yes",H336="yes",I336="yes",F336="yes",#REF!="yes",J336="yes"),1,""))</f>
        <v>#REF!</v>
      </c>
    </row>
    <row r="337" spans="2:39" ht="36" thickBot="1">
      <c r="B337" s="135" t="s">
        <v>8200</v>
      </c>
      <c r="C337" s="133" t="s">
        <v>7613</v>
      </c>
      <c r="D337" s="131" t="s">
        <v>7960</v>
      </c>
      <c r="E337" s="23" t="s">
        <v>7731</v>
      </c>
      <c r="F337" s="22" t="s">
        <v>16</v>
      </c>
      <c r="G337" s="22" t="s">
        <v>16</v>
      </c>
      <c r="H337" s="22" t="s">
        <v>626</v>
      </c>
      <c r="I337" s="22" t="s">
        <v>16</v>
      </c>
      <c r="J337" s="22" t="s">
        <v>626</v>
      </c>
      <c r="K337" s="108"/>
      <c r="L337" s="16"/>
      <c r="M337" s="16"/>
      <c r="N337" s="16"/>
      <c r="O337" s="16"/>
      <c r="P337" s="16"/>
      <c r="Q337" s="16"/>
      <c r="R337" s="109"/>
      <c r="S337" s="218" t="str">
        <f>Table3[[#This Row],[Column12]]</f>
        <v>tags included</v>
      </c>
      <c r="T337" s="110"/>
      <c r="U337" s="122" t="str">
        <f>IF(Table3[[#This Row],[TagOrderMethod]]="Ratio:","plants per 1 tag",IF(Table3[[#This Row],[TagOrderMethod]]="tags included","",IF(Table3[[#This Row],[TagOrderMethod]]="Qty:","tags",IF(Table3[[#This Row],[TagOrderMethod]]="Auto:",IF(T337&lt;&gt;"","tags","")))))</f>
        <v/>
      </c>
      <c r="V337" s="123">
        <v>50</v>
      </c>
      <c r="W337" s="123" t="str">
        <f>IF(ISNUMBER(SEARCH("tag",Table3[[#This Row],[Notes]])), "Yes", "No")</f>
        <v>Yes</v>
      </c>
      <c r="X337" s="123" t="str">
        <f>IF(Table3[[#This Row],[Column11]]="yes","tags included","Auto:")</f>
        <v>tags included</v>
      </c>
      <c r="Y33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3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Row],[TagOrderMethod]]="Auto:",IF(T337&gt;0,T337,IF(COUNTBLANK(K337:R337)=8,"",(IF(Table3[[#This Row],[Column11]]&lt;&gt;"no",Table3[[#This Row],[Size]]*(SUM(Table3[[#This Row],[Date 1]:[Date 8]])),"")))),""))),(Table3[[#This Row],[Bundle]])),"")</f>
        <v/>
      </c>
      <c r="AA337" s="74" t="str">
        <f t="shared" si="6"/>
        <v/>
      </c>
      <c r="AB337" s="60"/>
      <c r="AC337" s="31"/>
      <c r="AD337" s="32"/>
      <c r="AE337" s="33"/>
      <c r="AF337" s="33" t="s">
        <v>16</v>
      </c>
      <c r="AG337" s="33" t="s">
        <v>16</v>
      </c>
      <c r="AH337" s="33" t="s">
        <v>626</v>
      </c>
      <c r="AI337" s="33" t="s">
        <v>16</v>
      </c>
      <c r="AJ337" s="33" t="s">
        <v>626</v>
      </c>
      <c r="AK337" s="105" t="b">
        <f>IF(AND(Table3[[#This Row],[Column7]]=TRUE,COUNTBLANK(Table3[[#This Row],[Date 1]:[Date 8]])=8),TRUE,FALSE)</f>
        <v>0</v>
      </c>
      <c r="AL337" s="105" t="b">
        <f>COUNTIF(Table3[[#This Row],[26]:[512]],"yes")&gt;0</f>
        <v>0</v>
      </c>
      <c r="AM337" s="117" t="e">
        <f>IF(COUNTBLANK(K337:AB337)&lt;&gt;13,IF(Table3[[#This Row],[Comments]]="Please order in multiples of 20. Minimum order of 100.",IF(COUNTBLANK(Table3[[#This Row],[Date 1]:[Order]])=12,"",1),1),IF(OR(G337="yes",H337="yes",I337="yes",F337="yes",#REF!="yes",J337="yes"),1,""))</f>
        <v>#REF!</v>
      </c>
    </row>
    <row r="338" spans="2:39" ht="36" thickBot="1">
      <c r="B338" s="135" t="s">
        <v>8200</v>
      </c>
      <c r="C338" s="133" t="s">
        <v>7613</v>
      </c>
      <c r="D338" s="131" t="s">
        <v>7640</v>
      </c>
      <c r="E338" s="23" t="s">
        <v>7731</v>
      </c>
      <c r="F338" s="22" t="s">
        <v>16</v>
      </c>
      <c r="G338" s="22" t="s">
        <v>16</v>
      </c>
      <c r="H338" s="22" t="s">
        <v>626</v>
      </c>
      <c r="I338" s="22" t="s">
        <v>16</v>
      </c>
      <c r="J338" s="22" t="s">
        <v>626</v>
      </c>
      <c r="K338" s="108"/>
      <c r="L338" s="16"/>
      <c r="M338" s="16"/>
      <c r="N338" s="16"/>
      <c r="O338" s="16"/>
      <c r="P338" s="16"/>
      <c r="Q338" s="16"/>
      <c r="R338" s="109"/>
      <c r="S338" s="218" t="str">
        <f>Table3[[#This Row],[Column12]]</f>
        <v>tags included</v>
      </c>
      <c r="T338" s="110"/>
      <c r="U338" s="122" t="str">
        <f>IF(Table3[[#This Row],[TagOrderMethod]]="Ratio:","plants per 1 tag",IF(Table3[[#This Row],[TagOrderMethod]]="tags included","",IF(Table3[[#This Row],[TagOrderMethod]]="Qty:","tags",IF(Table3[[#This Row],[TagOrderMethod]]="Auto:",IF(T338&lt;&gt;"","tags","")))))</f>
        <v/>
      </c>
      <c r="V338" s="123">
        <v>50</v>
      </c>
      <c r="W338" s="123" t="str">
        <f>IF(ISNUMBER(SEARCH("tag",Table3[[#This Row],[Notes]])), "Yes", "No")</f>
        <v>Yes</v>
      </c>
      <c r="X338" s="123" t="str">
        <f>IF(Table3[[#This Row],[Column11]]="yes","tags included","Auto:")</f>
        <v>tags included</v>
      </c>
      <c r="Y33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3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Row],[TagOrderMethod]]="Auto:",IF(T338&gt;0,T338,IF(COUNTBLANK(K338:R338)=8,"",(IF(Table3[[#This Row],[Column11]]&lt;&gt;"no",Table3[[#This Row],[Size]]*(SUM(Table3[[#This Row],[Date 1]:[Date 8]])),"")))),""))),(Table3[[#This Row],[Bundle]])),"")</f>
        <v/>
      </c>
      <c r="AA338" s="74" t="str">
        <f t="shared" si="6"/>
        <v/>
      </c>
      <c r="AB338" s="60"/>
      <c r="AC338" s="31"/>
      <c r="AD338" s="32"/>
      <c r="AE338" s="33"/>
      <c r="AF338" s="33" t="s">
        <v>16</v>
      </c>
      <c r="AG338" s="33" t="s">
        <v>16</v>
      </c>
      <c r="AH338" s="33" t="s">
        <v>626</v>
      </c>
      <c r="AI338" s="33" t="s">
        <v>16</v>
      </c>
      <c r="AJ338" s="33" t="s">
        <v>626</v>
      </c>
      <c r="AK338" s="105" t="b">
        <f>IF(AND(Table3[[#This Row],[Column7]]=TRUE,COUNTBLANK(Table3[[#This Row],[Date 1]:[Date 8]])=8),TRUE,FALSE)</f>
        <v>0</v>
      </c>
      <c r="AL338" s="105" t="b">
        <f>COUNTIF(Table3[[#This Row],[26]:[512]],"yes")&gt;0</f>
        <v>0</v>
      </c>
      <c r="AM338" s="117" t="e">
        <f>IF(COUNTBLANK(K338:AB338)&lt;&gt;13,IF(Table3[[#This Row],[Comments]]="Please order in multiples of 20. Minimum order of 100.",IF(COUNTBLANK(Table3[[#This Row],[Date 1]:[Order]])=12,"",1),1),IF(OR(G338="yes",H338="yes",I338="yes",F338="yes",#REF!="yes",J338="yes"),1,""))</f>
        <v>#REF!</v>
      </c>
    </row>
    <row r="339" spans="2:39" ht="36" thickBot="1">
      <c r="B339" s="135" t="s">
        <v>8200</v>
      </c>
      <c r="C339" s="133" t="s">
        <v>7613</v>
      </c>
      <c r="D339" s="131" t="s">
        <v>8113</v>
      </c>
      <c r="E339" s="23" t="s">
        <v>7731</v>
      </c>
      <c r="F339" s="22" t="s">
        <v>16</v>
      </c>
      <c r="G339" s="22" t="s">
        <v>16</v>
      </c>
      <c r="H339" s="22" t="s">
        <v>626</v>
      </c>
      <c r="I339" s="22" t="s">
        <v>16</v>
      </c>
      <c r="J339" s="22" t="s">
        <v>626</v>
      </c>
      <c r="K339" s="108"/>
      <c r="L339" s="16"/>
      <c r="M339" s="16"/>
      <c r="N339" s="16"/>
      <c r="O339" s="16"/>
      <c r="P339" s="16"/>
      <c r="Q339" s="16"/>
      <c r="R339" s="109"/>
      <c r="S339" s="218" t="str">
        <f>Table3[[#This Row],[Column12]]</f>
        <v>tags included</v>
      </c>
      <c r="T339" s="110"/>
      <c r="U339" s="122" t="str">
        <f>IF(Table3[[#This Row],[TagOrderMethod]]="Ratio:","plants per 1 tag",IF(Table3[[#This Row],[TagOrderMethod]]="tags included","",IF(Table3[[#This Row],[TagOrderMethod]]="Qty:","tags",IF(Table3[[#This Row],[TagOrderMethod]]="Auto:",IF(T339&lt;&gt;"","tags","")))))</f>
        <v/>
      </c>
      <c r="V339" s="123">
        <v>50</v>
      </c>
      <c r="W339" s="123" t="str">
        <f>IF(ISNUMBER(SEARCH("tag",Table3[[#This Row],[Notes]])), "Yes", "No")</f>
        <v>Yes</v>
      </c>
      <c r="X339" s="123" t="str">
        <f>IF(Table3[[#This Row],[Column11]]="yes","tags included","Auto:")</f>
        <v>tags included</v>
      </c>
      <c r="Y33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3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Row],[TagOrderMethod]]="Auto:",IF(T339&gt;0,T339,IF(COUNTBLANK(K339:R339)=8,"",(IF(Table3[[#This Row],[Column11]]&lt;&gt;"no",Table3[[#This Row],[Size]]*(SUM(Table3[[#This Row],[Date 1]:[Date 8]])),"")))),""))),(Table3[[#This Row],[Bundle]])),"")</f>
        <v/>
      </c>
      <c r="AA339" s="74" t="str">
        <f t="shared" si="6"/>
        <v/>
      </c>
      <c r="AB339" s="60"/>
      <c r="AC339" s="31"/>
      <c r="AD339" s="32"/>
      <c r="AE339" s="33"/>
      <c r="AF339" s="33" t="s">
        <v>16</v>
      </c>
      <c r="AG339" s="33" t="s">
        <v>16</v>
      </c>
      <c r="AH339" s="33" t="s">
        <v>626</v>
      </c>
      <c r="AI339" s="33" t="s">
        <v>16</v>
      </c>
      <c r="AJ339" s="33" t="s">
        <v>626</v>
      </c>
      <c r="AK339" s="105" t="b">
        <f>IF(AND(Table3[[#This Row],[Column7]]=TRUE,COUNTBLANK(Table3[[#This Row],[Date 1]:[Date 8]])=8),TRUE,FALSE)</f>
        <v>0</v>
      </c>
      <c r="AL339" s="105" t="b">
        <f>COUNTIF(Table3[[#This Row],[26]:[512]],"yes")&gt;0</f>
        <v>0</v>
      </c>
      <c r="AM339" s="117" t="e">
        <f>IF(COUNTBLANK(K339:AB339)&lt;&gt;13,IF(Table3[[#This Row],[Comments]]="Please order in multiples of 20. Minimum order of 100.",IF(COUNTBLANK(Table3[[#This Row],[Date 1]:[Order]])=12,"",1),1),IF(OR(G339="yes",H339="yes",I339="yes",F339="yes",#REF!="yes",J339="yes"),1,""))</f>
        <v>#REF!</v>
      </c>
    </row>
    <row r="340" spans="2:39" ht="36" thickBot="1">
      <c r="B340" s="135" t="s">
        <v>8200</v>
      </c>
      <c r="C340" s="133" t="s">
        <v>7613</v>
      </c>
      <c r="D340" s="131" t="s">
        <v>8091</v>
      </c>
      <c r="E340" s="23" t="s">
        <v>7731</v>
      </c>
      <c r="F340" s="22" t="s">
        <v>16</v>
      </c>
      <c r="G340" s="22" t="s">
        <v>16</v>
      </c>
      <c r="H340" s="22" t="s">
        <v>626</v>
      </c>
      <c r="I340" s="22" t="s">
        <v>16</v>
      </c>
      <c r="J340" s="22" t="s">
        <v>626</v>
      </c>
      <c r="K340" s="108"/>
      <c r="L340" s="16"/>
      <c r="M340" s="16"/>
      <c r="N340" s="16"/>
      <c r="O340" s="16"/>
      <c r="P340" s="16"/>
      <c r="Q340" s="16"/>
      <c r="R340" s="109"/>
      <c r="S340" s="218" t="str">
        <f>Table3[[#This Row],[Column12]]</f>
        <v>tags included</v>
      </c>
      <c r="T340" s="110"/>
      <c r="U340" s="122" t="str">
        <f>IF(Table3[[#This Row],[TagOrderMethod]]="Ratio:","plants per 1 tag",IF(Table3[[#This Row],[TagOrderMethod]]="tags included","",IF(Table3[[#This Row],[TagOrderMethod]]="Qty:","tags",IF(Table3[[#This Row],[TagOrderMethod]]="Auto:",IF(T340&lt;&gt;"","tags","")))))</f>
        <v/>
      </c>
      <c r="V340" s="123">
        <v>50</v>
      </c>
      <c r="W340" s="123" t="str">
        <f>IF(ISNUMBER(SEARCH("tag",Table3[[#This Row],[Notes]])), "Yes", "No")</f>
        <v>Yes</v>
      </c>
      <c r="X340" s="123" t="str">
        <f>IF(Table3[[#This Row],[Column11]]="yes","tags included","Auto:")</f>
        <v>tags included</v>
      </c>
      <c r="Y34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4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Row],[TagOrderMethod]]="Auto:",IF(T340&gt;0,T340,IF(COUNTBLANK(K340:R340)=8,"",(IF(Table3[[#This Row],[Column11]]&lt;&gt;"no",Table3[[#This Row],[Size]]*(SUM(Table3[[#This Row],[Date 1]:[Date 8]])),"")))),""))),(Table3[[#This Row],[Bundle]])),"")</f>
        <v/>
      </c>
      <c r="AA340" s="74" t="str">
        <f t="shared" si="6"/>
        <v/>
      </c>
      <c r="AB340" s="60"/>
      <c r="AC340" s="31"/>
      <c r="AD340" s="32"/>
      <c r="AE340" s="33"/>
      <c r="AF340" s="33" t="s">
        <v>16</v>
      </c>
      <c r="AG340" s="33" t="s">
        <v>16</v>
      </c>
      <c r="AH340" s="33" t="s">
        <v>626</v>
      </c>
      <c r="AI340" s="33" t="s">
        <v>16</v>
      </c>
      <c r="AJ340" s="33" t="s">
        <v>626</v>
      </c>
      <c r="AK340" s="105" t="b">
        <f>IF(AND(Table3[[#This Row],[Column7]]=TRUE,COUNTBLANK(Table3[[#This Row],[Date 1]:[Date 8]])=8),TRUE,FALSE)</f>
        <v>0</v>
      </c>
      <c r="AL340" s="105" t="b">
        <f>COUNTIF(Table3[[#This Row],[26]:[512]],"yes")&gt;0</f>
        <v>0</v>
      </c>
      <c r="AM340" s="117" t="e">
        <f>IF(COUNTBLANK(K340:AB340)&lt;&gt;13,IF(Table3[[#This Row],[Comments]]="Please order in multiples of 20. Minimum order of 100.",IF(COUNTBLANK(Table3[[#This Row],[Date 1]:[Order]])=12,"",1),1),IF(OR(G340="yes",H340="yes",I340="yes",F340="yes",#REF!="yes",J340="yes"),1,""))</f>
        <v>#REF!</v>
      </c>
    </row>
    <row r="341" spans="2:39" ht="36" thickBot="1">
      <c r="B341" s="135" t="s">
        <v>8200</v>
      </c>
      <c r="C341" s="133" t="s">
        <v>7613</v>
      </c>
      <c r="D341" s="131" t="s">
        <v>7642</v>
      </c>
      <c r="E341" s="23" t="s">
        <v>7731</v>
      </c>
      <c r="F341" s="22" t="s">
        <v>16</v>
      </c>
      <c r="G341" s="22" t="s">
        <v>16</v>
      </c>
      <c r="H341" s="22" t="s">
        <v>626</v>
      </c>
      <c r="I341" s="22" t="s">
        <v>16</v>
      </c>
      <c r="J341" s="22" t="s">
        <v>626</v>
      </c>
      <c r="K341" s="108"/>
      <c r="L341" s="16"/>
      <c r="M341" s="16"/>
      <c r="N341" s="16"/>
      <c r="O341" s="16"/>
      <c r="P341" s="16"/>
      <c r="Q341" s="16"/>
      <c r="R341" s="109"/>
      <c r="S341" s="218" t="str">
        <f>Table3[[#This Row],[Column12]]</f>
        <v>tags included</v>
      </c>
      <c r="T341" s="110"/>
      <c r="U341" s="122" t="str">
        <f>IF(Table3[[#This Row],[TagOrderMethod]]="Ratio:","plants per 1 tag",IF(Table3[[#This Row],[TagOrderMethod]]="tags included","",IF(Table3[[#This Row],[TagOrderMethod]]="Qty:","tags",IF(Table3[[#This Row],[TagOrderMethod]]="Auto:",IF(T341&lt;&gt;"","tags","")))))</f>
        <v/>
      </c>
      <c r="V341" s="123">
        <v>50</v>
      </c>
      <c r="W341" s="123" t="str">
        <f>IF(ISNUMBER(SEARCH("tag",Table3[[#This Row],[Notes]])), "Yes", "No")</f>
        <v>Yes</v>
      </c>
      <c r="X341" s="123" t="str">
        <f>IF(Table3[[#This Row],[Column11]]="yes","tags included","Auto:")</f>
        <v>tags included</v>
      </c>
      <c r="Y34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4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Row],[TagOrderMethod]]="Auto:",IF(T341&gt;0,T341,IF(COUNTBLANK(K341:R341)=8,"",(IF(Table3[[#This Row],[Column11]]&lt;&gt;"no",Table3[[#This Row],[Size]]*(SUM(Table3[[#This Row],[Date 1]:[Date 8]])),"")))),""))),(Table3[[#This Row],[Bundle]])),"")</f>
        <v/>
      </c>
      <c r="AA341" s="74" t="str">
        <f t="shared" si="6"/>
        <v/>
      </c>
      <c r="AB341" s="60"/>
      <c r="AC341" s="31"/>
      <c r="AD341" s="32"/>
      <c r="AE341" s="33"/>
      <c r="AF341" s="33" t="s">
        <v>16</v>
      </c>
      <c r="AG341" s="33" t="s">
        <v>16</v>
      </c>
      <c r="AH341" s="33" t="s">
        <v>626</v>
      </c>
      <c r="AI341" s="33" t="s">
        <v>16</v>
      </c>
      <c r="AJ341" s="33" t="s">
        <v>626</v>
      </c>
      <c r="AK341" s="105" t="b">
        <f>IF(AND(Table3[[#This Row],[Column7]]=TRUE,COUNTBLANK(Table3[[#This Row],[Date 1]:[Date 8]])=8),TRUE,FALSE)</f>
        <v>0</v>
      </c>
      <c r="AL341" s="105" t="b">
        <f>COUNTIF(Table3[[#This Row],[26]:[512]],"yes")&gt;0</f>
        <v>0</v>
      </c>
      <c r="AM341" s="117" t="e">
        <f>IF(COUNTBLANK(K341:AB341)&lt;&gt;13,IF(Table3[[#This Row],[Comments]]="Please order in multiples of 20. Minimum order of 100.",IF(COUNTBLANK(Table3[[#This Row],[Date 1]:[Order]])=12,"",1),1),IF(OR(G341="yes",H341="yes",I341="yes",F341="yes",#REF!="yes",J341="yes"),1,""))</f>
        <v>#REF!</v>
      </c>
    </row>
    <row r="342" spans="2:39" ht="36" thickBot="1">
      <c r="B342" s="135" t="s">
        <v>8200</v>
      </c>
      <c r="C342" s="133" t="s">
        <v>7613</v>
      </c>
      <c r="D342" s="131" t="s">
        <v>7848</v>
      </c>
      <c r="E342" s="23" t="s">
        <v>7731</v>
      </c>
      <c r="F342" s="22" t="s">
        <v>16</v>
      </c>
      <c r="G342" s="22" t="s">
        <v>16</v>
      </c>
      <c r="H342" s="22" t="s">
        <v>626</v>
      </c>
      <c r="I342" s="22" t="s">
        <v>16</v>
      </c>
      <c r="J342" s="22" t="s">
        <v>626</v>
      </c>
      <c r="K342" s="108"/>
      <c r="L342" s="16"/>
      <c r="M342" s="16"/>
      <c r="N342" s="16"/>
      <c r="O342" s="16"/>
      <c r="P342" s="16"/>
      <c r="Q342" s="16"/>
      <c r="R342" s="109"/>
      <c r="S342" s="218" t="str">
        <f>Table3[[#This Row],[Column12]]</f>
        <v>tags included</v>
      </c>
      <c r="T342" s="110"/>
      <c r="U342" s="122" t="str">
        <f>IF(Table3[[#This Row],[TagOrderMethod]]="Ratio:","plants per 1 tag",IF(Table3[[#This Row],[TagOrderMethod]]="tags included","",IF(Table3[[#This Row],[TagOrderMethod]]="Qty:","tags",IF(Table3[[#This Row],[TagOrderMethod]]="Auto:",IF(T342&lt;&gt;"","tags","")))))</f>
        <v/>
      </c>
      <c r="V342" s="123">
        <v>50</v>
      </c>
      <c r="W342" s="123" t="str">
        <f>IF(ISNUMBER(SEARCH("tag",Table3[[#This Row],[Notes]])), "Yes", "No")</f>
        <v>Yes</v>
      </c>
      <c r="X342" s="123" t="str">
        <f>IF(Table3[[#This Row],[Column11]]="yes","tags included","Auto:")</f>
        <v>tags included</v>
      </c>
      <c r="Y34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4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Row],[TagOrderMethod]]="Auto:",IF(T342&gt;0,T342,IF(COUNTBLANK(K342:R342)=8,"",(IF(Table3[[#This Row],[Column11]]&lt;&gt;"no",Table3[[#This Row],[Size]]*(SUM(Table3[[#This Row],[Date 1]:[Date 8]])),"")))),""))),(Table3[[#This Row],[Bundle]])),"")</f>
        <v/>
      </c>
      <c r="AA342" s="74" t="str">
        <f t="shared" si="6"/>
        <v/>
      </c>
      <c r="AB342" s="60"/>
      <c r="AC342" s="31"/>
      <c r="AD342" s="32"/>
      <c r="AE342" s="33"/>
      <c r="AF342" s="33" t="s">
        <v>16</v>
      </c>
      <c r="AG342" s="33" t="s">
        <v>16</v>
      </c>
      <c r="AH342" s="33" t="s">
        <v>626</v>
      </c>
      <c r="AI342" s="33" t="s">
        <v>16</v>
      </c>
      <c r="AJ342" s="33" t="s">
        <v>626</v>
      </c>
      <c r="AK342" s="105" t="b">
        <f>IF(AND(Table3[[#This Row],[Column7]]=TRUE,COUNTBLANK(Table3[[#This Row],[Date 1]:[Date 8]])=8),TRUE,FALSE)</f>
        <v>0</v>
      </c>
      <c r="AL342" s="105" t="b">
        <f>COUNTIF(Table3[[#This Row],[26]:[512]],"yes")&gt;0</f>
        <v>0</v>
      </c>
      <c r="AM342" s="117" t="e">
        <f>IF(COUNTBLANK(K342:AB342)&lt;&gt;13,IF(Table3[[#This Row],[Comments]]="Please order in multiples of 20. Minimum order of 100.",IF(COUNTBLANK(Table3[[#This Row],[Date 1]:[Order]])=12,"",1),1),IF(OR(G342="yes",H342="yes",I342="yes",F342="yes",#REF!="yes",J342="yes"),1,""))</f>
        <v>#REF!</v>
      </c>
    </row>
    <row r="343" spans="2:39" ht="36" thickBot="1">
      <c r="B343" s="135" t="s">
        <v>8200</v>
      </c>
      <c r="C343" s="133" t="s">
        <v>7613</v>
      </c>
      <c r="D343" s="131" t="s">
        <v>7829</v>
      </c>
      <c r="E343" s="23" t="s">
        <v>7731</v>
      </c>
      <c r="F343" s="22" t="s">
        <v>16</v>
      </c>
      <c r="G343" s="22" t="s">
        <v>16</v>
      </c>
      <c r="H343" s="22" t="s">
        <v>626</v>
      </c>
      <c r="I343" s="22" t="s">
        <v>16</v>
      </c>
      <c r="J343" s="22" t="s">
        <v>626</v>
      </c>
      <c r="K343" s="108"/>
      <c r="L343" s="16"/>
      <c r="M343" s="16"/>
      <c r="N343" s="16"/>
      <c r="O343" s="16"/>
      <c r="P343" s="16"/>
      <c r="Q343" s="16"/>
      <c r="R343" s="109"/>
      <c r="S343" s="218" t="str">
        <f>Table3[[#This Row],[Column12]]</f>
        <v>tags included</v>
      </c>
      <c r="T343" s="110"/>
      <c r="U343" s="122" t="str">
        <f>IF(Table3[[#This Row],[TagOrderMethod]]="Ratio:","plants per 1 tag",IF(Table3[[#This Row],[TagOrderMethod]]="tags included","",IF(Table3[[#This Row],[TagOrderMethod]]="Qty:","tags",IF(Table3[[#This Row],[TagOrderMethod]]="Auto:",IF(T343&lt;&gt;"","tags","")))))</f>
        <v/>
      </c>
      <c r="V343" s="123">
        <v>50</v>
      </c>
      <c r="W343" s="123" t="str">
        <f>IF(ISNUMBER(SEARCH("tag",Table3[[#This Row],[Notes]])), "Yes", "No")</f>
        <v>Yes</v>
      </c>
      <c r="X343" s="123" t="str">
        <f>IF(Table3[[#This Row],[Column11]]="yes","tags included","Auto:")</f>
        <v>tags included</v>
      </c>
      <c r="Y34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4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Row],[TagOrderMethod]]="Auto:",IF(T343&gt;0,T343,IF(COUNTBLANK(K343:R343)=8,"",(IF(Table3[[#This Row],[Column11]]&lt;&gt;"no",Table3[[#This Row],[Size]]*(SUM(Table3[[#This Row],[Date 1]:[Date 8]])),"")))),""))),(Table3[[#This Row],[Bundle]])),"")</f>
        <v/>
      </c>
      <c r="AA343" s="74" t="str">
        <f t="shared" si="6"/>
        <v/>
      </c>
      <c r="AB343" s="60"/>
      <c r="AC343" s="31"/>
      <c r="AD343" s="32"/>
      <c r="AE343" s="33"/>
      <c r="AF343" s="33" t="s">
        <v>16</v>
      </c>
      <c r="AG343" s="33" t="s">
        <v>16</v>
      </c>
      <c r="AH343" s="33" t="s">
        <v>626</v>
      </c>
      <c r="AI343" s="33" t="s">
        <v>16</v>
      </c>
      <c r="AJ343" s="33" t="s">
        <v>626</v>
      </c>
      <c r="AK343" s="105" t="b">
        <f>IF(AND(Table3[[#This Row],[Column7]]=TRUE,COUNTBLANK(Table3[[#This Row],[Date 1]:[Date 8]])=8),TRUE,FALSE)</f>
        <v>0</v>
      </c>
      <c r="AL343" s="105" t="b">
        <f>COUNTIF(Table3[[#This Row],[26]:[512]],"yes")&gt;0</f>
        <v>0</v>
      </c>
      <c r="AM343" s="117" t="e">
        <f>IF(COUNTBLANK(K343:AB343)&lt;&gt;13,IF(Table3[[#This Row],[Comments]]="Please order in multiples of 20. Minimum order of 100.",IF(COUNTBLANK(Table3[[#This Row],[Date 1]:[Order]])=12,"",1),1),IF(OR(G343="yes",H343="yes",I343="yes",F343="yes",#REF!="yes",J343="yes"),1,""))</f>
        <v>#REF!</v>
      </c>
    </row>
    <row r="344" spans="2:39" ht="36" thickBot="1">
      <c r="B344" s="135" t="s">
        <v>8200</v>
      </c>
      <c r="C344" s="133" t="s">
        <v>7613</v>
      </c>
      <c r="D344" s="131" t="s">
        <v>8208</v>
      </c>
      <c r="E344" s="23" t="s">
        <v>7731</v>
      </c>
      <c r="F344" s="22" t="s">
        <v>16</v>
      </c>
      <c r="G344" s="22" t="s">
        <v>16</v>
      </c>
      <c r="H344" s="22" t="s">
        <v>626</v>
      </c>
      <c r="I344" s="22" t="s">
        <v>16</v>
      </c>
      <c r="J344" s="22" t="s">
        <v>626</v>
      </c>
      <c r="K344" s="108"/>
      <c r="L344" s="16"/>
      <c r="M344" s="16"/>
      <c r="N344" s="16"/>
      <c r="O344" s="16"/>
      <c r="P344" s="16"/>
      <c r="Q344" s="16"/>
      <c r="R344" s="109"/>
      <c r="S344" s="218" t="str">
        <f>Table3[[#This Row],[Column12]]</f>
        <v>tags included</v>
      </c>
      <c r="T344" s="110"/>
      <c r="U344" s="122" t="str">
        <f>IF(Table3[[#This Row],[TagOrderMethod]]="Ratio:","plants per 1 tag",IF(Table3[[#This Row],[TagOrderMethod]]="tags included","",IF(Table3[[#This Row],[TagOrderMethod]]="Qty:","tags",IF(Table3[[#This Row],[TagOrderMethod]]="Auto:",IF(T344&lt;&gt;"","tags","")))))</f>
        <v/>
      </c>
      <c r="V344" s="123">
        <v>50</v>
      </c>
      <c r="W344" s="123" t="str">
        <f>IF(ISNUMBER(SEARCH("tag",Table3[[#This Row],[Notes]])), "Yes", "No")</f>
        <v>Yes</v>
      </c>
      <c r="X344" s="123" t="str">
        <f>IF(Table3[[#This Row],[Column11]]="yes","tags included","Auto:")</f>
        <v>tags included</v>
      </c>
      <c r="Y34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4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Row],[TagOrderMethod]]="Auto:",IF(T344&gt;0,T344,IF(COUNTBLANK(K344:R344)=8,"",(IF(Table3[[#This Row],[Column11]]&lt;&gt;"no",Table3[[#This Row],[Size]]*(SUM(Table3[[#This Row],[Date 1]:[Date 8]])),"")))),""))),(Table3[[#This Row],[Bundle]])),"")</f>
        <v/>
      </c>
      <c r="AA344" s="74" t="str">
        <f t="shared" ref="AA344" si="7">IF(SUM(K344:R344)&gt;0,SUM(K344:R344) &amp;" units","")</f>
        <v/>
      </c>
      <c r="AB344" s="60"/>
      <c r="AC344" s="31"/>
      <c r="AD344" s="32"/>
      <c r="AE344" s="33"/>
      <c r="AF344" s="33" t="s">
        <v>16</v>
      </c>
      <c r="AG344" s="33" t="s">
        <v>16</v>
      </c>
      <c r="AH344" s="33" t="s">
        <v>626</v>
      </c>
      <c r="AI344" s="33" t="s">
        <v>16</v>
      </c>
      <c r="AJ344" s="33" t="s">
        <v>626</v>
      </c>
      <c r="AK344" s="105" t="b">
        <f>IF(AND(Table3[[#This Row],[Column7]]=TRUE,COUNTBLANK(Table3[[#This Row],[Date 1]:[Date 8]])=8),TRUE,FALSE)</f>
        <v>0</v>
      </c>
      <c r="AL344" s="105" t="b">
        <f>COUNTIF(Table3[[#This Row],[26]:[512]],"yes")&gt;0</f>
        <v>0</v>
      </c>
      <c r="AM344" s="117" t="e">
        <f>IF(COUNTBLANK(K344:AB344)&lt;&gt;13,IF(Table3[[#This Row],[Comments]]="Please order in multiples of 20. Minimum order of 100.",IF(COUNTBLANK(Table3[[#This Row],[Date 1]:[Order]])=12,"",1),1),IF(OR(G344="yes",H344="yes",I344="yes",F344="yes",#REF!="yes",J344="yes"),1,""))</f>
        <v>#REF!</v>
      </c>
    </row>
    <row r="345" spans="2:39" ht="36" thickBot="1">
      <c r="B345" s="135" t="s">
        <v>8200</v>
      </c>
      <c r="C345" s="133" t="s">
        <v>7613</v>
      </c>
      <c r="D345" s="131" t="s">
        <v>7643</v>
      </c>
      <c r="E345" s="23" t="s">
        <v>7731</v>
      </c>
      <c r="F345" s="22" t="s">
        <v>16</v>
      </c>
      <c r="G345" s="22" t="s">
        <v>16</v>
      </c>
      <c r="H345" s="22" t="s">
        <v>626</v>
      </c>
      <c r="I345" s="22" t="s">
        <v>16</v>
      </c>
      <c r="J345" s="22" t="s">
        <v>626</v>
      </c>
      <c r="K345" s="108"/>
      <c r="L345" s="16"/>
      <c r="M345" s="16"/>
      <c r="N345" s="16"/>
      <c r="O345" s="16"/>
      <c r="P345" s="16"/>
      <c r="Q345" s="16"/>
      <c r="R345" s="109"/>
      <c r="S345" s="218" t="str">
        <f>Table3[[#This Row],[Column12]]</f>
        <v>tags included</v>
      </c>
      <c r="T345" s="110"/>
      <c r="U345" s="122" t="str">
        <f>IF(Table3[[#This Row],[TagOrderMethod]]="Ratio:","plants per 1 tag",IF(Table3[[#This Row],[TagOrderMethod]]="tags included","",IF(Table3[[#This Row],[TagOrderMethod]]="Qty:","tags",IF(Table3[[#This Row],[TagOrderMethod]]="Auto:",IF(T345&lt;&gt;"","tags","")))))</f>
        <v/>
      </c>
      <c r="V345" s="123">
        <v>50</v>
      </c>
      <c r="W345" s="123" t="str">
        <f>IF(ISNUMBER(SEARCH("tag",Table3[[#This Row],[Notes]])), "Yes", "No")</f>
        <v>Yes</v>
      </c>
      <c r="X345" s="123" t="str">
        <f>IF(Table3[[#This Row],[Column11]]="yes","tags included","Auto:")</f>
        <v>tags included</v>
      </c>
      <c r="Y34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4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Row],[TagOrderMethod]]="Auto:",IF(T345&gt;0,T345,IF(COUNTBLANK(K345:R345)=8,"",(IF(Table3[[#This Row],[Column11]]&lt;&gt;"no",Table3[[#This Row],[Size]]*(SUM(Table3[[#This Row],[Date 1]:[Date 8]])),"")))),""))),(Table3[[#This Row],[Bundle]])),"")</f>
        <v/>
      </c>
      <c r="AA345" s="74" t="str">
        <f t="shared" si="6"/>
        <v/>
      </c>
      <c r="AB345" s="60"/>
      <c r="AC345" s="31"/>
      <c r="AD345" s="32"/>
      <c r="AE345" s="33"/>
      <c r="AF345" s="33" t="s">
        <v>16</v>
      </c>
      <c r="AG345" s="33" t="s">
        <v>16</v>
      </c>
      <c r="AH345" s="33" t="s">
        <v>626</v>
      </c>
      <c r="AI345" s="33" t="s">
        <v>16</v>
      </c>
      <c r="AJ345" s="33" t="s">
        <v>626</v>
      </c>
      <c r="AK345" s="105" t="b">
        <f>IF(AND(Table3[[#This Row],[Column7]]=TRUE,COUNTBLANK(Table3[[#This Row],[Date 1]:[Date 8]])=8),TRUE,FALSE)</f>
        <v>0</v>
      </c>
      <c r="AL345" s="105" t="b">
        <f>COUNTIF(Table3[[#This Row],[26]:[512]],"yes")&gt;0</f>
        <v>0</v>
      </c>
      <c r="AM345" s="117" t="e">
        <f>IF(COUNTBLANK(K345:AB345)&lt;&gt;13,IF(Table3[[#This Row],[Comments]]="Please order in multiples of 20. Minimum order of 100.",IF(COUNTBLANK(Table3[[#This Row],[Date 1]:[Order]])=12,"",1),1),IF(OR(G345="yes",H345="yes",I345="yes",F345="yes",#REF!="yes",J345="yes"),1,""))</f>
        <v>#REF!</v>
      </c>
    </row>
    <row r="346" spans="2:39" ht="36" thickBot="1">
      <c r="B346" s="135" t="s">
        <v>8200</v>
      </c>
      <c r="C346" s="133" t="s">
        <v>7613</v>
      </c>
      <c r="D346" s="131" t="s">
        <v>8209</v>
      </c>
      <c r="E346" s="23" t="s">
        <v>7731</v>
      </c>
      <c r="F346" s="22" t="s">
        <v>16</v>
      </c>
      <c r="G346" s="22" t="s">
        <v>16</v>
      </c>
      <c r="H346" s="22" t="s">
        <v>626</v>
      </c>
      <c r="I346" s="22" t="s">
        <v>16</v>
      </c>
      <c r="J346" s="22" t="s">
        <v>626</v>
      </c>
      <c r="K346" s="108"/>
      <c r="L346" s="16"/>
      <c r="M346" s="16"/>
      <c r="N346" s="16"/>
      <c r="O346" s="16"/>
      <c r="P346" s="16"/>
      <c r="Q346" s="16"/>
      <c r="R346" s="109"/>
      <c r="S346" s="218" t="str">
        <f>Table3[[#This Row],[Column12]]</f>
        <v>tags included</v>
      </c>
      <c r="T346" s="110"/>
      <c r="U346" s="122" t="str">
        <f>IF(Table3[[#This Row],[TagOrderMethod]]="Ratio:","plants per 1 tag",IF(Table3[[#This Row],[TagOrderMethod]]="tags included","",IF(Table3[[#This Row],[TagOrderMethod]]="Qty:","tags",IF(Table3[[#This Row],[TagOrderMethod]]="Auto:",IF(T346&lt;&gt;"","tags","")))))</f>
        <v/>
      </c>
      <c r="V346" s="123">
        <v>50</v>
      </c>
      <c r="W346" s="123" t="str">
        <f>IF(ISNUMBER(SEARCH("tag",Table3[[#This Row],[Notes]])), "Yes", "No")</f>
        <v>Yes</v>
      </c>
      <c r="X346" s="123" t="str">
        <f>IF(Table3[[#This Row],[Column11]]="yes","tags included","Auto:")</f>
        <v>tags included</v>
      </c>
      <c r="Y34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4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Row],[TagOrderMethod]]="Auto:",IF(T346&gt;0,T346,IF(COUNTBLANK(K346:R346)=8,"",(IF(Table3[[#This Row],[Column11]]&lt;&gt;"no",Table3[[#This Row],[Size]]*(SUM(Table3[[#This Row],[Date 1]:[Date 8]])),"")))),""))),(Table3[[#This Row],[Bundle]])),"")</f>
        <v/>
      </c>
      <c r="AA346" s="74" t="str">
        <f t="shared" ref="AA346" si="8">IF(SUM(K346:R346)&gt;0,SUM(K346:R346) &amp;" units","")</f>
        <v/>
      </c>
      <c r="AB346" s="60"/>
      <c r="AC346" s="31"/>
      <c r="AD346" s="32"/>
      <c r="AE346" s="33"/>
      <c r="AF346" s="33" t="s">
        <v>16</v>
      </c>
      <c r="AG346" s="33" t="s">
        <v>16</v>
      </c>
      <c r="AH346" s="33" t="s">
        <v>626</v>
      </c>
      <c r="AI346" s="33" t="s">
        <v>16</v>
      </c>
      <c r="AJ346" s="33" t="s">
        <v>626</v>
      </c>
      <c r="AK346" s="105" t="b">
        <f>IF(AND(Table3[[#This Row],[Column7]]=TRUE,COUNTBLANK(Table3[[#This Row],[Date 1]:[Date 8]])=8),TRUE,FALSE)</f>
        <v>0</v>
      </c>
      <c r="AL346" s="105" t="b">
        <f>COUNTIF(Table3[[#This Row],[26]:[512]],"yes")&gt;0</f>
        <v>0</v>
      </c>
      <c r="AM346" s="117" t="e">
        <f>IF(COUNTBLANK(K346:AB346)&lt;&gt;13,IF(Table3[[#This Row],[Comments]]="Please order in multiples of 20. Minimum order of 100.",IF(COUNTBLANK(Table3[[#This Row],[Date 1]:[Order]])=12,"",1),1),IF(OR(G346="yes",H346="yes",I346="yes",F346="yes",#REF!="yes",J346="yes"),1,""))</f>
        <v>#REF!</v>
      </c>
    </row>
    <row r="347" spans="2:39" ht="36" thickBot="1">
      <c r="B347" s="135" t="s">
        <v>8200</v>
      </c>
      <c r="C347" s="133" t="s">
        <v>7614</v>
      </c>
      <c r="D347" s="132" t="s">
        <v>7644</v>
      </c>
      <c r="E347" s="23" t="s">
        <v>7731</v>
      </c>
      <c r="F347" s="118" t="s">
        <v>16</v>
      </c>
      <c r="G347" s="22" t="s">
        <v>16</v>
      </c>
      <c r="H347" s="22" t="s">
        <v>626</v>
      </c>
      <c r="I347" s="22" t="s">
        <v>16</v>
      </c>
      <c r="J347" s="22" t="s">
        <v>626</v>
      </c>
      <c r="K347" s="119"/>
      <c r="L347" s="120"/>
      <c r="M347" s="120"/>
      <c r="N347" s="120"/>
      <c r="O347" s="120"/>
      <c r="P347" s="120"/>
      <c r="Q347" s="120"/>
      <c r="R347" s="121"/>
      <c r="S347" s="218" t="str">
        <f>Table3[[#This Row],[Column12]]</f>
        <v>tags included</v>
      </c>
      <c r="T347" s="267"/>
      <c r="U347" s="122" t="str">
        <f>IF(Table3[[#This Row],[TagOrderMethod]]="Ratio:","plants per 1 tag",IF(Table3[[#This Row],[TagOrderMethod]]="tags included","",IF(Table3[[#This Row],[TagOrderMethod]]="Qty:","tags",IF(Table3[[#This Row],[TagOrderMethod]]="Auto:",IF(T347&lt;&gt;"","tags","")))))</f>
        <v/>
      </c>
      <c r="V347" s="123">
        <v>50</v>
      </c>
      <c r="W347" s="123" t="str">
        <f>IF(ISNUMBER(SEARCH("tag",Table3[[#This Row],[Notes]])), "Yes", "No")</f>
        <v>Yes</v>
      </c>
      <c r="X347" s="123" t="str">
        <f>IF(Table3[[#This Row],[Column11]]="yes","tags included","Auto:")</f>
        <v>tags included</v>
      </c>
      <c r="Y34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4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Row],[TagOrderMethod]]="Auto:",IF(T347&gt;0,T347,IF(COUNTBLANK(K347:R347)=8,"",(IF(Table3[[#This Row],[Column11]]&lt;&gt;"no",Table3[[#This Row],[Size]]*(SUM(Table3[[#This Row],[Date 1]:[Date 8]])),"")))),""))),(Table3[[#This Row],[Bundle]])),"")</f>
        <v/>
      </c>
      <c r="AA347" s="74" t="str">
        <f t="shared" si="6"/>
        <v/>
      </c>
      <c r="AB347" s="124"/>
      <c r="AC347" s="125"/>
      <c r="AD347" s="126"/>
      <c r="AE347" s="127"/>
      <c r="AF347" s="33" t="s">
        <v>16</v>
      </c>
      <c r="AG347" s="33" t="s">
        <v>16</v>
      </c>
      <c r="AH347" s="33" t="s">
        <v>626</v>
      </c>
      <c r="AI347" s="33" t="s">
        <v>16</v>
      </c>
      <c r="AJ347" s="33" t="s">
        <v>626</v>
      </c>
      <c r="AK347" s="129" t="b">
        <f>IF(AND(Table3[[#This Row],[Column7]]=TRUE,COUNTBLANK(Table3[[#This Row],[Date 1]:[Date 8]])=8),TRUE,FALSE)</f>
        <v>0</v>
      </c>
      <c r="AL347" s="129" t="b">
        <f>COUNTIF(Table3[[#This Row],[26]:[512]],"yes")&gt;0</f>
        <v>0</v>
      </c>
      <c r="AM347" s="130" t="e">
        <f>IF(COUNTBLANK(K347:AB347)&lt;&gt;13,IF(Table3[[#This Row],[Comments]]="Please order in multiples of 20. Minimum order of 100.",IF(COUNTBLANK(Table3[[#This Row],[Date 1]:[Order]])=12,"",1),1),IF(OR(G347="yes",H347="yes",I347="yes",F347="yes",#REF!="yes",J347="yes"),1,""))</f>
        <v>#REF!</v>
      </c>
    </row>
    <row r="348" spans="2:39" ht="36" thickBot="1">
      <c r="B348" s="135" t="s">
        <v>8200</v>
      </c>
      <c r="C348" s="133" t="s">
        <v>7614</v>
      </c>
      <c r="D348" s="132" t="s">
        <v>7645</v>
      </c>
      <c r="E348" s="23" t="s">
        <v>7731</v>
      </c>
      <c r="F348" s="118" t="s">
        <v>16</v>
      </c>
      <c r="G348" s="22" t="s">
        <v>16</v>
      </c>
      <c r="H348" s="22" t="s">
        <v>626</v>
      </c>
      <c r="I348" s="22" t="s">
        <v>16</v>
      </c>
      <c r="J348" s="22" t="s">
        <v>626</v>
      </c>
      <c r="K348" s="119"/>
      <c r="L348" s="120"/>
      <c r="M348" s="120"/>
      <c r="N348" s="120"/>
      <c r="O348" s="120"/>
      <c r="P348" s="120"/>
      <c r="Q348" s="120"/>
      <c r="R348" s="121"/>
      <c r="S348" s="218" t="str">
        <f>Table3[[#This Row],[Column12]]</f>
        <v>tags included</v>
      </c>
      <c r="T348" s="267"/>
      <c r="U348" s="122" t="str">
        <f>IF(Table3[[#This Row],[TagOrderMethod]]="Ratio:","plants per 1 tag",IF(Table3[[#This Row],[TagOrderMethod]]="tags included","",IF(Table3[[#This Row],[TagOrderMethod]]="Qty:","tags",IF(Table3[[#This Row],[TagOrderMethod]]="Auto:",IF(T348&lt;&gt;"","tags","")))))</f>
        <v/>
      </c>
      <c r="V348" s="123">
        <v>50</v>
      </c>
      <c r="W348" s="123" t="str">
        <f>IF(ISNUMBER(SEARCH("tag",Table3[[#This Row],[Notes]])), "Yes", "No")</f>
        <v>Yes</v>
      </c>
      <c r="X348" s="123" t="str">
        <f>IF(Table3[[#This Row],[Column11]]="yes","tags included","Auto:")</f>
        <v>tags included</v>
      </c>
      <c r="Y34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4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Row],[TagOrderMethod]]="Auto:",IF(T348&gt;0,T348,IF(COUNTBLANK(K348:R348)=8,"",(IF(Table3[[#This Row],[Column11]]&lt;&gt;"no",Table3[[#This Row],[Size]]*(SUM(Table3[[#This Row],[Date 1]:[Date 8]])),"")))),""))),(Table3[[#This Row],[Bundle]])),"")</f>
        <v/>
      </c>
      <c r="AA348" s="74" t="str">
        <f t="shared" si="6"/>
        <v/>
      </c>
      <c r="AB348" s="124"/>
      <c r="AC348" s="125"/>
      <c r="AD348" s="126"/>
      <c r="AE348" s="127"/>
      <c r="AF348" s="33" t="s">
        <v>16</v>
      </c>
      <c r="AG348" s="33" t="s">
        <v>16</v>
      </c>
      <c r="AH348" s="33" t="s">
        <v>626</v>
      </c>
      <c r="AI348" s="33" t="s">
        <v>16</v>
      </c>
      <c r="AJ348" s="33" t="s">
        <v>626</v>
      </c>
      <c r="AK348" s="129" t="b">
        <f>IF(AND(Table3[[#This Row],[Column7]]=TRUE,COUNTBLANK(Table3[[#This Row],[Date 1]:[Date 8]])=8),TRUE,FALSE)</f>
        <v>0</v>
      </c>
      <c r="AL348" s="129" t="b">
        <f>COUNTIF(Table3[[#This Row],[26]:[512]],"yes")&gt;0</f>
        <v>0</v>
      </c>
      <c r="AM348" s="130" t="e">
        <f>IF(COUNTBLANK(K348:AB348)&lt;&gt;13,IF(Table3[[#This Row],[Comments]]="Please order in multiples of 20. Minimum order of 100.",IF(COUNTBLANK(Table3[[#This Row],[Date 1]:[Order]])=12,"",1),1),IF(OR(G348="yes",H348="yes",I348="yes",F348="yes",#REF!="yes",J348="yes"),1,""))</f>
        <v>#REF!</v>
      </c>
    </row>
    <row r="349" spans="2:39" ht="36" thickBot="1">
      <c r="B349" s="135" t="s">
        <v>8200</v>
      </c>
      <c r="C349" s="133" t="s">
        <v>7614</v>
      </c>
      <c r="D349" s="132" t="s">
        <v>7750</v>
      </c>
      <c r="E349" s="23" t="s">
        <v>7731</v>
      </c>
      <c r="F349" s="118" t="s">
        <v>16</v>
      </c>
      <c r="G349" s="22" t="s">
        <v>16</v>
      </c>
      <c r="H349" s="22" t="s">
        <v>626</v>
      </c>
      <c r="I349" s="22" t="s">
        <v>16</v>
      </c>
      <c r="J349" s="22" t="s">
        <v>626</v>
      </c>
      <c r="K349" s="119"/>
      <c r="L349" s="120"/>
      <c r="M349" s="120"/>
      <c r="N349" s="120"/>
      <c r="O349" s="120"/>
      <c r="P349" s="120"/>
      <c r="Q349" s="120"/>
      <c r="R349" s="121"/>
      <c r="S349" s="218" t="str">
        <f>Table3[[#This Row],[Column12]]</f>
        <v>tags included</v>
      </c>
      <c r="T349" s="267"/>
      <c r="U349" s="122" t="str">
        <f>IF(Table3[[#This Row],[TagOrderMethod]]="Ratio:","plants per 1 tag",IF(Table3[[#This Row],[TagOrderMethod]]="tags included","",IF(Table3[[#This Row],[TagOrderMethod]]="Qty:","tags",IF(Table3[[#This Row],[TagOrderMethod]]="Auto:",IF(T349&lt;&gt;"","tags","")))))</f>
        <v/>
      </c>
      <c r="V349" s="123">
        <v>50</v>
      </c>
      <c r="W349" s="123" t="str">
        <f>IF(ISNUMBER(SEARCH("tag",Table3[[#This Row],[Notes]])), "Yes", "No")</f>
        <v>Yes</v>
      </c>
      <c r="X349" s="123" t="str">
        <f>IF(Table3[[#This Row],[Column11]]="yes","tags included","Auto:")</f>
        <v>tags included</v>
      </c>
      <c r="Y34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4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Row],[TagOrderMethod]]="Auto:",IF(T349&gt;0,T349,IF(COUNTBLANK(K349:R349)=8,"",(IF(Table3[[#This Row],[Column11]]&lt;&gt;"no",Table3[[#This Row],[Size]]*(SUM(Table3[[#This Row],[Date 1]:[Date 8]])),"")))),""))),(Table3[[#This Row],[Bundle]])),"")</f>
        <v/>
      </c>
      <c r="AA349" s="74" t="str">
        <f t="shared" si="6"/>
        <v/>
      </c>
      <c r="AB349" s="124"/>
      <c r="AC349" s="125"/>
      <c r="AD349" s="126"/>
      <c r="AE349" s="127"/>
      <c r="AF349" s="33" t="s">
        <v>16</v>
      </c>
      <c r="AG349" s="33" t="s">
        <v>16</v>
      </c>
      <c r="AH349" s="33" t="s">
        <v>626</v>
      </c>
      <c r="AI349" s="33" t="s">
        <v>16</v>
      </c>
      <c r="AJ349" s="33" t="s">
        <v>626</v>
      </c>
      <c r="AK349" s="129" t="b">
        <f>IF(AND(Table3[[#This Row],[Column7]]=TRUE,COUNTBLANK(Table3[[#This Row],[Date 1]:[Date 8]])=8),TRUE,FALSE)</f>
        <v>0</v>
      </c>
      <c r="AL349" s="129" t="b">
        <f>COUNTIF(Table3[[#This Row],[26]:[512]],"yes")&gt;0</f>
        <v>0</v>
      </c>
      <c r="AM349" s="130" t="e">
        <f>IF(COUNTBLANK(K349:AB349)&lt;&gt;13,IF(Table3[[#This Row],[Comments]]="Please order in multiples of 20. Minimum order of 100.",IF(COUNTBLANK(Table3[[#This Row],[Date 1]:[Order]])=12,"",1),1),IF(OR(G349="yes",H349="yes",I349="yes",F349="yes",#REF!="yes",J349="yes"),1,""))</f>
        <v>#REF!</v>
      </c>
    </row>
    <row r="350" spans="2:39" ht="36" thickBot="1">
      <c r="B350" s="135" t="s">
        <v>8200</v>
      </c>
      <c r="C350" s="133" t="s">
        <v>7614</v>
      </c>
      <c r="D350" s="132" t="s">
        <v>7646</v>
      </c>
      <c r="E350" s="23" t="s">
        <v>7731</v>
      </c>
      <c r="F350" s="118" t="s">
        <v>16</v>
      </c>
      <c r="G350" s="22" t="s">
        <v>16</v>
      </c>
      <c r="H350" s="22" t="s">
        <v>626</v>
      </c>
      <c r="I350" s="22" t="s">
        <v>16</v>
      </c>
      <c r="J350" s="22" t="s">
        <v>626</v>
      </c>
      <c r="K350" s="119"/>
      <c r="L350" s="120"/>
      <c r="M350" s="120"/>
      <c r="N350" s="120"/>
      <c r="O350" s="120"/>
      <c r="P350" s="120"/>
      <c r="Q350" s="120"/>
      <c r="R350" s="121"/>
      <c r="S350" s="218" t="str">
        <f>Table3[[#This Row],[Column12]]</f>
        <v>tags included</v>
      </c>
      <c r="T350" s="267"/>
      <c r="U350" s="122" t="str">
        <f>IF(Table3[[#This Row],[TagOrderMethod]]="Ratio:","plants per 1 tag",IF(Table3[[#This Row],[TagOrderMethod]]="tags included","",IF(Table3[[#This Row],[TagOrderMethod]]="Qty:","tags",IF(Table3[[#This Row],[TagOrderMethod]]="Auto:",IF(T350&lt;&gt;"","tags","")))))</f>
        <v/>
      </c>
      <c r="V350" s="123">
        <v>50</v>
      </c>
      <c r="W350" s="123" t="str">
        <f>IF(ISNUMBER(SEARCH("tag",Table3[[#This Row],[Notes]])), "Yes", "No")</f>
        <v>Yes</v>
      </c>
      <c r="X350" s="123" t="str">
        <f>IF(Table3[[#This Row],[Column11]]="yes","tags included","Auto:")</f>
        <v>tags included</v>
      </c>
      <c r="Y35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5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Row],[TagOrderMethod]]="Auto:",IF(T350&gt;0,T350,IF(COUNTBLANK(K350:R350)=8,"",(IF(Table3[[#This Row],[Column11]]&lt;&gt;"no",Table3[[#This Row],[Size]]*(SUM(Table3[[#This Row],[Date 1]:[Date 8]])),"")))),""))),(Table3[[#This Row],[Bundle]])),"")</f>
        <v/>
      </c>
      <c r="AA350" s="74" t="str">
        <f t="shared" si="6"/>
        <v/>
      </c>
      <c r="AB350" s="124"/>
      <c r="AC350" s="125"/>
      <c r="AD350" s="126"/>
      <c r="AE350" s="127"/>
      <c r="AF350" s="33" t="s">
        <v>16</v>
      </c>
      <c r="AG350" s="33" t="s">
        <v>16</v>
      </c>
      <c r="AH350" s="33" t="s">
        <v>626</v>
      </c>
      <c r="AI350" s="33" t="s">
        <v>16</v>
      </c>
      <c r="AJ350" s="33" t="s">
        <v>626</v>
      </c>
      <c r="AK350" s="129" t="b">
        <f>IF(AND(Table3[[#This Row],[Column7]]=TRUE,COUNTBLANK(Table3[[#This Row],[Date 1]:[Date 8]])=8),TRUE,FALSE)</f>
        <v>0</v>
      </c>
      <c r="AL350" s="129" t="b">
        <f>COUNTIF(Table3[[#This Row],[26]:[512]],"yes")&gt;0</f>
        <v>0</v>
      </c>
      <c r="AM350" s="130" t="e">
        <f>IF(COUNTBLANK(K350:AB350)&lt;&gt;13,IF(Table3[[#This Row],[Comments]]="Please order in multiples of 20. Minimum order of 100.",IF(COUNTBLANK(Table3[[#This Row],[Date 1]:[Order]])=12,"",1),1),IF(OR(G350="yes",H350="yes",I350="yes",F350="yes",#REF!="yes",J350="yes"),1,""))</f>
        <v>#REF!</v>
      </c>
    </row>
    <row r="351" spans="2:39" ht="36" thickBot="1">
      <c r="B351" s="135" t="s">
        <v>8200</v>
      </c>
      <c r="C351" s="133" t="s">
        <v>7614</v>
      </c>
      <c r="D351" s="131" t="s">
        <v>7751</v>
      </c>
      <c r="E351" s="23" t="s">
        <v>7731</v>
      </c>
      <c r="F351" s="22" t="s">
        <v>16</v>
      </c>
      <c r="G351" s="22" t="s">
        <v>16</v>
      </c>
      <c r="H351" s="22" t="s">
        <v>626</v>
      </c>
      <c r="I351" s="22" t="s">
        <v>16</v>
      </c>
      <c r="J351" s="22" t="s">
        <v>626</v>
      </c>
      <c r="K351" s="108"/>
      <c r="L351" s="16"/>
      <c r="M351" s="16"/>
      <c r="N351" s="16"/>
      <c r="O351" s="16"/>
      <c r="P351" s="16"/>
      <c r="Q351" s="16"/>
      <c r="R351" s="109"/>
      <c r="S351" s="218" t="str">
        <f>Table3[[#This Row],[Column12]]</f>
        <v>tags included</v>
      </c>
      <c r="T351" s="110"/>
      <c r="U351" s="122" t="str">
        <f>IF(Table3[[#This Row],[TagOrderMethod]]="Ratio:","plants per 1 tag",IF(Table3[[#This Row],[TagOrderMethod]]="tags included","",IF(Table3[[#This Row],[TagOrderMethod]]="Qty:","tags",IF(Table3[[#This Row],[TagOrderMethod]]="Auto:",IF(T351&lt;&gt;"","tags","")))))</f>
        <v/>
      </c>
      <c r="V351" s="123">
        <v>50</v>
      </c>
      <c r="W351" s="123" t="str">
        <f>IF(ISNUMBER(SEARCH("tag",Table3[[#This Row],[Notes]])), "Yes", "No")</f>
        <v>Yes</v>
      </c>
      <c r="X351" s="123" t="str">
        <f>IF(Table3[[#This Row],[Column11]]="yes","tags included","Auto:")</f>
        <v>tags included</v>
      </c>
      <c r="Y35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5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Row],[TagOrderMethod]]="Auto:",IF(T351&gt;0,T351,IF(COUNTBLANK(K351:R351)=8,"",(IF(Table3[[#This Row],[Column11]]&lt;&gt;"no",Table3[[#This Row],[Size]]*(SUM(Table3[[#This Row],[Date 1]:[Date 8]])),"")))),""))),(Table3[[#This Row],[Bundle]])),"")</f>
        <v/>
      </c>
      <c r="AA351" s="74" t="str">
        <f t="shared" si="6"/>
        <v/>
      </c>
      <c r="AB351" s="60"/>
      <c r="AC351" s="31"/>
      <c r="AD351" s="32"/>
      <c r="AE351" s="33"/>
      <c r="AF351" s="33" t="s">
        <v>16</v>
      </c>
      <c r="AG351" s="33" t="s">
        <v>16</v>
      </c>
      <c r="AH351" s="33" t="s">
        <v>626</v>
      </c>
      <c r="AI351" s="33" t="s">
        <v>16</v>
      </c>
      <c r="AJ351" s="33" t="s">
        <v>626</v>
      </c>
      <c r="AK351" s="105" t="b">
        <f>IF(AND(Table3[[#This Row],[Column7]]=TRUE,COUNTBLANK(Table3[[#This Row],[Date 1]:[Date 8]])=8),TRUE,FALSE)</f>
        <v>0</v>
      </c>
      <c r="AL351" s="105" t="b">
        <f>COUNTIF(Table3[[#This Row],[26]:[512]],"yes")&gt;0</f>
        <v>0</v>
      </c>
      <c r="AM351" s="117" t="e">
        <f>IF(COUNTBLANK(K351:AB351)&lt;&gt;13,IF(Table3[[#This Row],[Comments]]="Please order in multiples of 20. Minimum order of 100.",IF(COUNTBLANK(Table3[[#This Row],[Date 1]:[Order]])=12,"",1),1),IF(OR(G351="yes",H351="yes",I351="yes",F351="yes",#REF!="yes",J351="yes"),1,""))</f>
        <v>#REF!</v>
      </c>
    </row>
    <row r="352" spans="2:39" ht="36" thickBot="1">
      <c r="B352" s="135" t="s">
        <v>8200</v>
      </c>
      <c r="C352" s="133" t="s">
        <v>7614</v>
      </c>
      <c r="D352" s="132" t="s">
        <v>7647</v>
      </c>
      <c r="E352" s="23" t="s">
        <v>7731</v>
      </c>
      <c r="F352" s="118" t="s">
        <v>16</v>
      </c>
      <c r="G352" s="22" t="s">
        <v>16</v>
      </c>
      <c r="H352" s="22" t="s">
        <v>626</v>
      </c>
      <c r="I352" s="22" t="s">
        <v>16</v>
      </c>
      <c r="J352" s="22" t="s">
        <v>626</v>
      </c>
      <c r="K352" s="119"/>
      <c r="L352" s="120"/>
      <c r="M352" s="120"/>
      <c r="N352" s="120"/>
      <c r="O352" s="120"/>
      <c r="P352" s="120"/>
      <c r="Q352" s="120"/>
      <c r="R352" s="121"/>
      <c r="S352" s="218" t="str">
        <f>Table3[[#This Row],[Column12]]</f>
        <v>tags included</v>
      </c>
      <c r="T352" s="267"/>
      <c r="U352" s="122" t="str">
        <f>IF(Table3[[#This Row],[TagOrderMethod]]="Ratio:","plants per 1 tag",IF(Table3[[#This Row],[TagOrderMethod]]="tags included","",IF(Table3[[#This Row],[TagOrderMethod]]="Qty:","tags",IF(Table3[[#This Row],[TagOrderMethod]]="Auto:",IF(T352&lt;&gt;"","tags","")))))</f>
        <v/>
      </c>
      <c r="V352" s="123">
        <v>50</v>
      </c>
      <c r="W352" s="123" t="str">
        <f>IF(ISNUMBER(SEARCH("tag",Table3[[#This Row],[Notes]])), "Yes", "No")</f>
        <v>Yes</v>
      </c>
      <c r="X352" s="123" t="str">
        <f>IF(Table3[[#This Row],[Column11]]="yes","tags included","Auto:")</f>
        <v>tags included</v>
      </c>
      <c r="Y35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5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Row],[TagOrderMethod]]="Auto:",IF(T352&gt;0,T352,IF(COUNTBLANK(K352:R352)=8,"",(IF(Table3[[#This Row],[Column11]]&lt;&gt;"no",Table3[[#This Row],[Size]]*(SUM(Table3[[#This Row],[Date 1]:[Date 8]])),"")))),""))),(Table3[[#This Row],[Bundle]])),"")</f>
        <v/>
      </c>
      <c r="AA352" s="74" t="str">
        <f t="shared" si="6"/>
        <v/>
      </c>
      <c r="AB352" s="124"/>
      <c r="AC352" s="125"/>
      <c r="AD352" s="126"/>
      <c r="AE352" s="127"/>
      <c r="AF352" s="33" t="s">
        <v>16</v>
      </c>
      <c r="AG352" s="33" t="s">
        <v>16</v>
      </c>
      <c r="AH352" s="33" t="s">
        <v>626</v>
      </c>
      <c r="AI352" s="33" t="s">
        <v>16</v>
      </c>
      <c r="AJ352" s="33" t="s">
        <v>626</v>
      </c>
      <c r="AK352" s="129" t="b">
        <f>IF(AND(Table3[[#This Row],[Column7]]=TRUE,COUNTBLANK(Table3[[#This Row],[Date 1]:[Date 8]])=8),TRUE,FALSE)</f>
        <v>0</v>
      </c>
      <c r="AL352" s="129" t="b">
        <f>COUNTIF(Table3[[#This Row],[26]:[512]],"yes")&gt;0</f>
        <v>0</v>
      </c>
      <c r="AM352" s="130" t="e">
        <f>IF(COUNTBLANK(K352:AB352)&lt;&gt;13,IF(Table3[[#This Row],[Comments]]="Please order in multiples of 20. Minimum order of 100.",IF(COUNTBLANK(Table3[[#This Row],[Date 1]:[Order]])=12,"",1),1),IF(OR(G352="yes",H352="yes",I352="yes",F352="yes",#REF!="yes",J352="yes"),1,""))</f>
        <v>#REF!</v>
      </c>
    </row>
    <row r="353" spans="2:39" ht="36" thickBot="1">
      <c r="B353" s="135" t="s">
        <v>8200</v>
      </c>
      <c r="C353" s="133" t="s">
        <v>7614</v>
      </c>
      <c r="D353" s="132" t="s">
        <v>7648</v>
      </c>
      <c r="E353" s="23" t="s">
        <v>7731</v>
      </c>
      <c r="F353" s="118" t="s">
        <v>16</v>
      </c>
      <c r="G353" s="22" t="s">
        <v>16</v>
      </c>
      <c r="H353" s="22" t="s">
        <v>626</v>
      </c>
      <c r="I353" s="22" t="s">
        <v>16</v>
      </c>
      <c r="J353" s="22" t="s">
        <v>626</v>
      </c>
      <c r="K353" s="119"/>
      <c r="L353" s="120"/>
      <c r="M353" s="120"/>
      <c r="N353" s="120"/>
      <c r="O353" s="120"/>
      <c r="P353" s="120"/>
      <c r="Q353" s="120"/>
      <c r="R353" s="121"/>
      <c r="S353" s="218" t="str">
        <f>Table3[[#This Row],[Column12]]</f>
        <v>tags included</v>
      </c>
      <c r="T353" s="267"/>
      <c r="U353" s="122" t="str">
        <f>IF(Table3[[#This Row],[TagOrderMethod]]="Ratio:","plants per 1 tag",IF(Table3[[#This Row],[TagOrderMethod]]="tags included","",IF(Table3[[#This Row],[TagOrderMethod]]="Qty:","tags",IF(Table3[[#This Row],[TagOrderMethod]]="Auto:",IF(T353&lt;&gt;"","tags","")))))</f>
        <v/>
      </c>
      <c r="V353" s="123">
        <v>50</v>
      </c>
      <c r="W353" s="123" t="str">
        <f>IF(ISNUMBER(SEARCH("tag",Table3[[#This Row],[Notes]])), "Yes", "No")</f>
        <v>Yes</v>
      </c>
      <c r="X353" s="123" t="str">
        <f>IF(Table3[[#This Row],[Column11]]="yes","tags included","Auto:")</f>
        <v>tags included</v>
      </c>
      <c r="Y35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5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Row],[TagOrderMethod]]="Auto:",IF(T353&gt;0,T353,IF(COUNTBLANK(K353:R353)=8,"",(IF(Table3[[#This Row],[Column11]]&lt;&gt;"no",Table3[[#This Row],[Size]]*(SUM(Table3[[#This Row],[Date 1]:[Date 8]])),"")))),""))),(Table3[[#This Row],[Bundle]])),"")</f>
        <v/>
      </c>
      <c r="AA353" s="74" t="str">
        <f t="shared" si="6"/>
        <v/>
      </c>
      <c r="AB353" s="124"/>
      <c r="AC353" s="125"/>
      <c r="AD353" s="126"/>
      <c r="AE353" s="127"/>
      <c r="AF353" s="33" t="s">
        <v>16</v>
      </c>
      <c r="AG353" s="33" t="s">
        <v>16</v>
      </c>
      <c r="AH353" s="33" t="s">
        <v>626</v>
      </c>
      <c r="AI353" s="33" t="s">
        <v>16</v>
      </c>
      <c r="AJ353" s="33" t="s">
        <v>626</v>
      </c>
      <c r="AK353" s="129" t="b">
        <f>IF(AND(Table3[[#This Row],[Column7]]=TRUE,COUNTBLANK(Table3[[#This Row],[Date 1]:[Date 8]])=8),TRUE,FALSE)</f>
        <v>0</v>
      </c>
      <c r="AL353" s="129" t="b">
        <f>COUNTIF(Table3[[#This Row],[26]:[512]],"yes")&gt;0</f>
        <v>0</v>
      </c>
      <c r="AM353" s="130" t="e">
        <f>IF(COUNTBLANK(K353:AB353)&lt;&gt;13,IF(Table3[[#This Row],[Comments]]="Please order in multiples of 20. Minimum order of 100.",IF(COUNTBLANK(Table3[[#This Row],[Date 1]:[Order]])=12,"",1),1),IF(OR(G353="yes",H353="yes",I353="yes",F353="yes",#REF!="yes",J353="yes"),1,""))</f>
        <v>#REF!</v>
      </c>
    </row>
    <row r="354" spans="2:39" ht="36" thickBot="1">
      <c r="B354" s="135" t="s">
        <v>8200</v>
      </c>
      <c r="C354" s="133" t="s">
        <v>7614</v>
      </c>
      <c r="D354" s="131" t="s">
        <v>7649</v>
      </c>
      <c r="E354" s="23" t="s">
        <v>7731</v>
      </c>
      <c r="F354" s="22" t="s">
        <v>16</v>
      </c>
      <c r="G354" s="22" t="s">
        <v>16</v>
      </c>
      <c r="H354" s="22" t="s">
        <v>626</v>
      </c>
      <c r="I354" s="22" t="s">
        <v>16</v>
      </c>
      <c r="J354" s="22" t="s">
        <v>626</v>
      </c>
      <c r="K354" s="108"/>
      <c r="L354" s="16"/>
      <c r="M354" s="16"/>
      <c r="N354" s="16"/>
      <c r="O354" s="16"/>
      <c r="P354" s="16"/>
      <c r="Q354" s="16"/>
      <c r="R354" s="109"/>
      <c r="S354" s="218" t="str">
        <f>Table3[[#This Row],[Column12]]</f>
        <v>tags included</v>
      </c>
      <c r="T354" s="110"/>
      <c r="U354" s="122" t="str">
        <f>IF(Table3[[#This Row],[TagOrderMethod]]="Ratio:","plants per 1 tag",IF(Table3[[#This Row],[TagOrderMethod]]="tags included","",IF(Table3[[#This Row],[TagOrderMethod]]="Qty:","tags",IF(Table3[[#This Row],[TagOrderMethod]]="Auto:",IF(T354&lt;&gt;"","tags","")))))</f>
        <v/>
      </c>
      <c r="V354" s="123">
        <v>50</v>
      </c>
      <c r="W354" s="123" t="str">
        <f>IF(ISNUMBER(SEARCH("tag",Table3[[#This Row],[Notes]])), "Yes", "No")</f>
        <v>Yes</v>
      </c>
      <c r="X354" s="123" t="str">
        <f>IF(Table3[[#This Row],[Column11]]="yes","tags included","Auto:")</f>
        <v>tags included</v>
      </c>
      <c r="Y35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5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Row],[TagOrderMethod]]="Auto:",IF(T354&gt;0,T354,IF(COUNTBLANK(K354:R354)=8,"",(IF(Table3[[#This Row],[Column11]]&lt;&gt;"no",Table3[[#This Row],[Size]]*(SUM(Table3[[#This Row],[Date 1]:[Date 8]])),"")))),""))),(Table3[[#This Row],[Bundle]])),"")</f>
        <v/>
      </c>
      <c r="AA354" s="74" t="str">
        <f t="shared" si="6"/>
        <v/>
      </c>
      <c r="AB354" s="60"/>
      <c r="AC354" s="31"/>
      <c r="AD354" s="32"/>
      <c r="AE354" s="33"/>
      <c r="AF354" s="33" t="s">
        <v>16</v>
      </c>
      <c r="AG354" s="33" t="s">
        <v>16</v>
      </c>
      <c r="AH354" s="33" t="s">
        <v>626</v>
      </c>
      <c r="AI354" s="33" t="s">
        <v>16</v>
      </c>
      <c r="AJ354" s="33" t="s">
        <v>626</v>
      </c>
      <c r="AK354" s="105" t="b">
        <f>IF(AND(Table3[[#This Row],[Column7]]=TRUE,COUNTBLANK(Table3[[#This Row],[Date 1]:[Date 8]])=8),TRUE,FALSE)</f>
        <v>0</v>
      </c>
      <c r="AL354" s="105" t="b">
        <f>COUNTIF(Table3[[#This Row],[26]:[512]],"yes")&gt;0</f>
        <v>0</v>
      </c>
      <c r="AM354" s="117" t="e">
        <f>IF(COUNTBLANK(K354:AB354)&lt;&gt;13,IF(Table3[[#This Row],[Comments]]="Please order in multiples of 20. Minimum order of 100.",IF(COUNTBLANK(Table3[[#This Row],[Date 1]:[Order]])=12,"",1),1),IF(OR(G354="yes",H354="yes",I354="yes",F354="yes",#REF!="yes",J354="yes"),1,""))</f>
        <v>#REF!</v>
      </c>
    </row>
    <row r="355" spans="2:39" ht="36" thickBot="1">
      <c r="B355" s="135" t="s">
        <v>8200</v>
      </c>
      <c r="C355" s="133" t="s">
        <v>7614</v>
      </c>
      <c r="D355" s="131" t="s">
        <v>8115</v>
      </c>
      <c r="E355" s="23" t="s">
        <v>7731</v>
      </c>
      <c r="F355" s="118" t="s">
        <v>16</v>
      </c>
      <c r="G355" s="22" t="s">
        <v>16</v>
      </c>
      <c r="H355" s="22" t="s">
        <v>626</v>
      </c>
      <c r="I355" s="22" t="s">
        <v>16</v>
      </c>
      <c r="J355" s="22" t="s">
        <v>626</v>
      </c>
      <c r="K355" s="119"/>
      <c r="L355" s="120"/>
      <c r="M355" s="120"/>
      <c r="N355" s="120"/>
      <c r="O355" s="120"/>
      <c r="P355" s="120"/>
      <c r="Q355" s="120"/>
      <c r="R355" s="121"/>
      <c r="S355" s="218" t="str">
        <f>Table3[[#This Row],[Column12]]</f>
        <v>tags included</v>
      </c>
      <c r="T355" s="267"/>
      <c r="U355" s="122" t="str">
        <f>IF(Table3[[#This Row],[TagOrderMethod]]="Ratio:","plants per 1 tag",IF(Table3[[#This Row],[TagOrderMethod]]="tags included","",IF(Table3[[#This Row],[TagOrderMethod]]="Qty:","tags",IF(Table3[[#This Row],[TagOrderMethod]]="Auto:",IF(T355&lt;&gt;"","tags","")))))</f>
        <v/>
      </c>
      <c r="V355" s="123">
        <v>50</v>
      </c>
      <c r="W355" s="123" t="str">
        <f>IF(ISNUMBER(SEARCH("tag",Table3[[#This Row],[Notes]])), "Yes", "No")</f>
        <v>Yes</v>
      </c>
      <c r="X355" s="123" t="str">
        <f>IF(Table3[[#This Row],[Column11]]="yes","tags included","Auto:")</f>
        <v>tags included</v>
      </c>
      <c r="Y35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5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Row],[TagOrderMethod]]="Auto:",IF(T355&gt;0,T355,IF(COUNTBLANK(K355:R355)=8,"",(IF(Table3[[#This Row],[Column11]]&lt;&gt;"no",Table3[[#This Row],[Size]]*(SUM(Table3[[#This Row],[Date 1]:[Date 8]])),"")))),""))),(Table3[[#This Row],[Bundle]])),"")</f>
        <v/>
      </c>
      <c r="AA355" s="74" t="str">
        <f t="shared" si="6"/>
        <v/>
      </c>
      <c r="AB355" s="124"/>
      <c r="AC355" s="125"/>
      <c r="AD355" s="126"/>
      <c r="AE355" s="127"/>
      <c r="AF355" s="33" t="s">
        <v>16</v>
      </c>
      <c r="AG355" s="33" t="s">
        <v>16</v>
      </c>
      <c r="AH355" s="33" t="s">
        <v>626</v>
      </c>
      <c r="AI355" s="33" t="s">
        <v>16</v>
      </c>
      <c r="AJ355" s="33" t="s">
        <v>626</v>
      </c>
      <c r="AK355" s="129" t="b">
        <f>IF(AND(Table3[[#This Row],[Column7]]=TRUE,COUNTBLANK(Table3[[#This Row],[Date 1]:[Date 8]])=8),TRUE,FALSE)</f>
        <v>0</v>
      </c>
      <c r="AL355" s="129" t="b">
        <f>COUNTIF(Table3[[#This Row],[26]:[512]],"yes")&gt;0</f>
        <v>0</v>
      </c>
      <c r="AM355" s="130" t="e">
        <f>IF(COUNTBLANK(K355:AB355)&lt;&gt;13,IF(Table3[[#This Row],[Comments]]="Please order in multiples of 20. Minimum order of 100.",IF(COUNTBLANK(Table3[[#This Row],[Date 1]:[Order]])=12,"",1),1),IF(OR(G355="yes",H355="yes",I355="yes",F355="yes",#REF!="yes",J355="yes"),1,""))</f>
        <v>#REF!</v>
      </c>
    </row>
    <row r="356" spans="2:39" ht="36" thickBot="1">
      <c r="B356" s="135" t="s">
        <v>8200</v>
      </c>
      <c r="C356" s="133" t="s">
        <v>7614</v>
      </c>
      <c r="D356" s="132" t="s">
        <v>8092</v>
      </c>
      <c r="E356" s="23" t="s">
        <v>7731</v>
      </c>
      <c r="F356" s="118" t="s">
        <v>16</v>
      </c>
      <c r="G356" s="22" t="s">
        <v>16</v>
      </c>
      <c r="H356" s="22" t="s">
        <v>626</v>
      </c>
      <c r="I356" s="22" t="s">
        <v>16</v>
      </c>
      <c r="J356" s="22" t="s">
        <v>626</v>
      </c>
      <c r="K356" s="119"/>
      <c r="L356" s="120"/>
      <c r="M356" s="120"/>
      <c r="N356" s="120"/>
      <c r="O356" s="120"/>
      <c r="P356" s="120"/>
      <c r="Q356" s="120"/>
      <c r="R356" s="121"/>
      <c r="S356" s="218" t="str">
        <f>Table3[[#This Row],[Column12]]</f>
        <v>tags included</v>
      </c>
      <c r="T356" s="267"/>
      <c r="U356" s="122" t="str">
        <f>IF(Table3[[#This Row],[TagOrderMethod]]="Ratio:","plants per 1 tag",IF(Table3[[#This Row],[TagOrderMethod]]="tags included","",IF(Table3[[#This Row],[TagOrderMethod]]="Qty:","tags",IF(Table3[[#This Row],[TagOrderMethod]]="Auto:",IF(T356&lt;&gt;"","tags","")))))</f>
        <v/>
      </c>
      <c r="V356" s="123">
        <v>50</v>
      </c>
      <c r="W356" s="123" t="str">
        <f>IF(ISNUMBER(SEARCH("tag",Table3[[#This Row],[Notes]])), "Yes", "No")</f>
        <v>Yes</v>
      </c>
      <c r="X356" s="123" t="str">
        <f>IF(Table3[[#This Row],[Column11]]="yes","tags included","Auto:")</f>
        <v>tags included</v>
      </c>
      <c r="Y35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5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Row],[TagOrderMethod]]="Auto:",IF(T356&gt;0,T356,IF(COUNTBLANK(K356:R356)=8,"",(IF(Table3[[#This Row],[Column11]]&lt;&gt;"no",Table3[[#This Row],[Size]]*(SUM(Table3[[#This Row],[Date 1]:[Date 8]])),"")))),""))),(Table3[[#This Row],[Bundle]])),"")</f>
        <v/>
      </c>
      <c r="AA356" s="74" t="str">
        <f t="shared" si="6"/>
        <v/>
      </c>
      <c r="AB356" s="124"/>
      <c r="AC356" s="125"/>
      <c r="AD356" s="126"/>
      <c r="AE356" s="127"/>
      <c r="AF356" s="33" t="s">
        <v>16</v>
      </c>
      <c r="AG356" s="33" t="s">
        <v>16</v>
      </c>
      <c r="AH356" s="33" t="s">
        <v>626</v>
      </c>
      <c r="AI356" s="33" t="s">
        <v>16</v>
      </c>
      <c r="AJ356" s="33" t="s">
        <v>626</v>
      </c>
      <c r="AK356" s="129" t="b">
        <f>IF(AND(Table3[[#This Row],[Column7]]=TRUE,COUNTBLANK(Table3[[#This Row],[Date 1]:[Date 8]])=8),TRUE,FALSE)</f>
        <v>0</v>
      </c>
      <c r="AL356" s="129" t="b">
        <f>COUNTIF(Table3[[#This Row],[26]:[512]],"yes")&gt;0</f>
        <v>0</v>
      </c>
      <c r="AM356" s="130" t="e">
        <f>IF(COUNTBLANK(K356:AB356)&lt;&gt;13,IF(Table3[[#This Row],[Comments]]="Please order in multiples of 20. Minimum order of 100.",IF(COUNTBLANK(Table3[[#This Row],[Date 1]:[Order]])=12,"",1),1),IF(OR(G356="yes",H356="yes",I356="yes",F356="yes",#REF!="yes",J356="yes"),1,""))</f>
        <v>#REF!</v>
      </c>
    </row>
    <row r="357" spans="2:39" ht="36" thickBot="1">
      <c r="B357" s="135" t="s">
        <v>8200</v>
      </c>
      <c r="C357" s="133" t="s">
        <v>7614</v>
      </c>
      <c r="D357" s="132" t="s">
        <v>7650</v>
      </c>
      <c r="E357" s="23" t="s">
        <v>7731</v>
      </c>
      <c r="F357" s="118" t="s">
        <v>16</v>
      </c>
      <c r="G357" s="22" t="s">
        <v>16</v>
      </c>
      <c r="H357" s="22" t="s">
        <v>626</v>
      </c>
      <c r="I357" s="22" t="s">
        <v>16</v>
      </c>
      <c r="J357" s="22" t="s">
        <v>626</v>
      </c>
      <c r="K357" s="119"/>
      <c r="L357" s="120"/>
      <c r="M357" s="120"/>
      <c r="N357" s="120"/>
      <c r="O357" s="120"/>
      <c r="P357" s="120"/>
      <c r="Q357" s="120"/>
      <c r="R357" s="121"/>
      <c r="S357" s="218" t="str">
        <f>Table3[[#This Row],[Column12]]</f>
        <v>tags included</v>
      </c>
      <c r="T357" s="267"/>
      <c r="U357" s="122" t="str">
        <f>IF(Table3[[#This Row],[TagOrderMethod]]="Ratio:","plants per 1 tag",IF(Table3[[#This Row],[TagOrderMethod]]="tags included","",IF(Table3[[#This Row],[TagOrderMethod]]="Qty:","tags",IF(Table3[[#This Row],[TagOrderMethod]]="Auto:",IF(T357&lt;&gt;"","tags","")))))</f>
        <v/>
      </c>
      <c r="V357" s="123">
        <v>50</v>
      </c>
      <c r="W357" s="123" t="str">
        <f>IF(ISNUMBER(SEARCH("tag",Table3[[#This Row],[Notes]])), "Yes", "No")</f>
        <v>Yes</v>
      </c>
      <c r="X357" s="123" t="str">
        <f>IF(Table3[[#This Row],[Column11]]="yes","tags included","Auto:")</f>
        <v>tags included</v>
      </c>
      <c r="Y35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5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Row],[TagOrderMethod]]="Auto:",IF(T357&gt;0,T357,IF(COUNTBLANK(K357:R357)=8,"",(IF(Table3[[#This Row],[Column11]]&lt;&gt;"no",Table3[[#This Row],[Size]]*(SUM(Table3[[#This Row],[Date 1]:[Date 8]])),"")))),""))),(Table3[[#This Row],[Bundle]])),"")</f>
        <v/>
      </c>
      <c r="AA357" s="74" t="str">
        <f t="shared" si="6"/>
        <v/>
      </c>
      <c r="AB357" s="124"/>
      <c r="AC357" s="125"/>
      <c r="AD357" s="126"/>
      <c r="AE357" s="127"/>
      <c r="AF357" s="33" t="s">
        <v>16</v>
      </c>
      <c r="AG357" s="33" t="s">
        <v>16</v>
      </c>
      <c r="AH357" s="33" t="s">
        <v>626</v>
      </c>
      <c r="AI357" s="33" t="s">
        <v>16</v>
      </c>
      <c r="AJ357" s="33" t="s">
        <v>626</v>
      </c>
      <c r="AK357" s="129" t="b">
        <f>IF(AND(Table3[[#This Row],[Column7]]=TRUE,COUNTBLANK(Table3[[#This Row],[Date 1]:[Date 8]])=8),TRUE,FALSE)</f>
        <v>0</v>
      </c>
      <c r="AL357" s="129" t="b">
        <f>COUNTIF(Table3[[#This Row],[26]:[512]],"yes")&gt;0</f>
        <v>0</v>
      </c>
      <c r="AM357" s="130" t="e">
        <f>IF(COUNTBLANK(K357:AB357)&lt;&gt;13,IF(Table3[[#This Row],[Comments]]="Please order in multiples of 20. Minimum order of 100.",IF(COUNTBLANK(Table3[[#This Row],[Date 1]:[Order]])=12,"",1),1),IF(OR(G357="yes",H357="yes",I357="yes",F357="yes",#REF!="yes",J357="yes"),1,""))</f>
        <v>#REF!</v>
      </c>
    </row>
    <row r="358" spans="2:39" ht="36" thickBot="1">
      <c r="B358" s="135" t="s">
        <v>8200</v>
      </c>
      <c r="C358" s="133" t="s">
        <v>7614</v>
      </c>
      <c r="D358" s="131" t="s">
        <v>7651</v>
      </c>
      <c r="E358" s="23" t="s">
        <v>7731</v>
      </c>
      <c r="F358" s="22" t="s">
        <v>16</v>
      </c>
      <c r="G358" s="22" t="s">
        <v>16</v>
      </c>
      <c r="H358" s="22" t="s">
        <v>626</v>
      </c>
      <c r="I358" s="22" t="s">
        <v>16</v>
      </c>
      <c r="J358" s="22" t="s">
        <v>626</v>
      </c>
      <c r="K358" s="108"/>
      <c r="L358" s="16"/>
      <c r="M358" s="16"/>
      <c r="N358" s="16"/>
      <c r="O358" s="16"/>
      <c r="P358" s="16"/>
      <c r="Q358" s="16"/>
      <c r="R358" s="109"/>
      <c r="S358" s="218" t="str">
        <f>Table3[[#This Row],[Column12]]</f>
        <v>tags included</v>
      </c>
      <c r="T358" s="110"/>
      <c r="U358" s="122" t="str">
        <f>IF(Table3[[#This Row],[TagOrderMethod]]="Ratio:","plants per 1 tag",IF(Table3[[#This Row],[TagOrderMethod]]="tags included","",IF(Table3[[#This Row],[TagOrderMethod]]="Qty:","tags",IF(Table3[[#This Row],[TagOrderMethod]]="Auto:",IF(T358&lt;&gt;"","tags","")))))</f>
        <v/>
      </c>
      <c r="V358" s="123">
        <v>50</v>
      </c>
      <c r="W358" s="123" t="str">
        <f>IF(ISNUMBER(SEARCH("tag",Table3[[#This Row],[Notes]])), "Yes", "No")</f>
        <v>Yes</v>
      </c>
      <c r="X358" s="123" t="str">
        <f>IF(Table3[[#This Row],[Column11]]="yes","tags included","Auto:")</f>
        <v>tags included</v>
      </c>
      <c r="Y35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5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Row],[TagOrderMethod]]="Auto:",IF(T358&gt;0,T358,IF(COUNTBLANK(K358:R358)=8,"",(IF(Table3[[#This Row],[Column11]]&lt;&gt;"no",Table3[[#This Row],[Size]]*(SUM(Table3[[#This Row],[Date 1]:[Date 8]])),"")))),""))),(Table3[[#This Row],[Bundle]])),"")</f>
        <v/>
      </c>
      <c r="AA358" s="74" t="str">
        <f t="shared" si="6"/>
        <v/>
      </c>
      <c r="AB358" s="60"/>
      <c r="AC358" s="31"/>
      <c r="AD358" s="32"/>
      <c r="AE358" s="33"/>
      <c r="AF358" s="33" t="s">
        <v>16</v>
      </c>
      <c r="AG358" s="33" t="s">
        <v>16</v>
      </c>
      <c r="AH358" s="33" t="s">
        <v>626</v>
      </c>
      <c r="AI358" s="33" t="s">
        <v>16</v>
      </c>
      <c r="AJ358" s="33" t="s">
        <v>626</v>
      </c>
      <c r="AK358" s="105" t="b">
        <f>IF(AND(Table3[[#This Row],[Column7]]=TRUE,COUNTBLANK(Table3[[#This Row],[Date 1]:[Date 8]])=8),TRUE,FALSE)</f>
        <v>0</v>
      </c>
      <c r="AL358" s="105" t="b">
        <f>COUNTIF(Table3[[#This Row],[26]:[512]],"yes")&gt;0</f>
        <v>0</v>
      </c>
      <c r="AM358" s="117" t="e">
        <f>IF(COUNTBLANK(K358:AB358)&lt;&gt;13,IF(Table3[[#This Row],[Comments]]="Please order in multiples of 20. Minimum order of 100.",IF(COUNTBLANK(Table3[[#This Row],[Date 1]:[Order]])=12,"",1),1),IF(OR(G358="yes",H358="yes",I358="yes",F358="yes",#REF!="yes",J358="yes"),1,""))</f>
        <v>#REF!</v>
      </c>
    </row>
    <row r="359" spans="2:39" ht="36" thickBot="1">
      <c r="B359" s="135" t="s">
        <v>8200</v>
      </c>
      <c r="C359" s="133" t="s">
        <v>7614</v>
      </c>
      <c r="D359" s="132" t="s">
        <v>7830</v>
      </c>
      <c r="E359" s="23" t="s">
        <v>7731</v>
      </c>
      <c r="F359" s="118" t="s">
        <v>16</v>
      </c>
      <c r="G359" s="22" t="s">
        <v>16</v>
      </c>
      <c r="H359" s="22" t="s">
        <v>626</v>
      </c>
      <c r="I359" s="22" t="s">
        <v>16</v>
      </c>
      <c r="J359" s="22" t="s">
        <v>626</v>
      </c>
      <c r="K359" s="119"/>
      <c r="L359" s="120"/>
      <c r="M359" s="120"/>
      <c r="N359" s="120"/>
      <c r="O359" s="120"/>
      <c r="P359" s="120"/>
      <c r="Q359" s="120"/>
      <c r="R359" s="121"/>
      <c r="S359" s="218" t="str">
        <f>Table3[[#This Row],[Column12]]</f>
        <v>tags included</v>
      </c>
      <c r="T359" s="267"/>
      <c r="U359" s="122" t="str">
        <f>IF(Table3[[#This Row],[TagOrderMethod]]="Ratio:","plants per 1 tag",IF(Table3[[#This Row],[TagOrderMethod]]="tags included","",IF(Table3[[#This Row],[TagOrderMethod]]="Qty:","tags",IF(Table3[[#This Row],[TagOrderMethod]]="Auto:",IF(T359&lt;&gt;"","tags","")))))</f>
        <v/>
      </c>
      <c r="V359" s="123">
        <v>50</v>
      </c>
      <c r="W359" s="123" t="str">
        <f>IF(ISNUMBER(SEARCH("tag",Table3[[#This Row],[Notes]])), "Yes", "No")</f>
        <v>Yes</v>
      </c>
      <c r="X359" s="123" t="str">
        <f>IF(Table3[[#This Row],[Column11]]="yes","tags included","Auto:")</f>
        <v>tags included</v>
      </c>
      <c r="Y35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5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Row],[TagOrderMethod]]="Auto:",IF(T359&gt;0,T359,IF(COUNTBLANK(K359:R359)=8,"",(IF(Table3[[#This Row],[Column11]]&lt;&gt;"no",Table3[[#This Row],[Size]]*(SUM(Table3[[#This Row],[Date 1]:[Date 8]])),"")))),""))),(Table3[[#This Row],[Bundle]])),"")</f>
        <v/>
      </c>
      <c r="AA359" s="74" t="str">
        <f t="shared" si="6"/>
        <v/>
      </c>
      <c r="AB359" s="124"/>
      <c r="AC359" s="125"/>
      <c r="AD359" s="126"/>
      <c r="AE359" s="127"/>
      <c r="AF359" s="33" t="s">
        <v>16</v>
      </c>
      <c r="AG359" s="33" t="s">
        <v>16</v>
      </c>
      <c r="AH359" s="33" t="s">
        <v>626</v>
      </c>
      <c r="AI359" s="33" t="s">
        <v>16</v>
      </c>
      <c r="AJ359" s="33" t="s">
        <v>626</v>
      </c>
      <c r="AK359" s="129" t="b">
        <f>IF(AND(Table3[[#This Row],[Column7]]=TRUE,COUNTBLANK(Table3[[#This Row],[Date 1]:[Date 8]])=8),TRUE,FALSE)</f>
        <v>0</v>
      </c>
      <c r="AL359" s="129" t="b">
        <f>COUNTIF(Table3[[#This Row],[26]:[512]],"yes")&gt;0</f>
        <v>0</v>
      </c>
      <c r="AM359" s="130" t="e">
        <f>IF(COUNTBLANK(K359:AB359)&lt;&gt;13,IF(Table3[[#This Row],[Comments]]="Please order in multiples of 20. Minimum order of 100.",IF(COUNTBLANK(Table3[[#This Row],[Date 1]:[Order]])=12,"",1),1),IF(OR(G359="yes",H359="yes",I359="yes",F359="yes",#REF!="yes",J359="yes"),1,""))</f>
        <v>#REF!</v>
      </c>
    </row>
    <row r="360" spans="2:39" ht="36" thickBot="1">
      <c r="B360" s="135" t="s">
        <v>8200</v>
      </c>
      <c r="C360" s="133" t="s">
        <v>7614</v>
      </c>
      <c r="D360" s="132" t="s">
        <v>7652</v>
      </c>
      <c r="E360" s="23" t="s">
        <v>7731</v>
      </c>
      <c r="F360" s="118" t="s">
        <v>16</v>
      </c>
      <c r="G360" s="22" t="s">
        <v>16</v>
      </c>
      <c r="H360" s="22" t="s">
        <v>626</v>
      </c>
      <c r="I360" s="22" t="s">
        <v>16</v>
      </c>
      <c r="J360" s="22" t="s">
        <v>626</v>
      </c>
      <c r="K360" s="119"/>
      <c r="L360" s="120"/>
      <c r="M360" s="120"/>
      <c r="N360" s="120"/>
      <c r="O360" s="120"/>
      <c r="P360" s="120"/>
      <c r="Q360" s="120"/>
      <c r="R360" s="121"/>
      <c r="S360" s="218" t="str">
        <f>Table3[[#This Row],[Column12]]</f>
        <v>tags included</v>
      </c>
      <c r="T360" s="267"/>
      <c r="U360" s="122" t="str">
        <f>IF(Table3[[#This Row],[TagOrderMethod]]="Ratio:","plants per 1 tag",IF(Table3[[#This Row],[TagOrderMethod]]="tags included","",IF(Table3[[#This Row],[TagOrderMethod]]="Qty:","tags",IF(Table3[[#This Row],[TagOrderMethod]]="Auto:",IF(T360&lt;&gt;"","tags","")))))</f>
        <v/>
      </c>
      <c r="V360" s="123">
        <v>50</v>
      </c>
      <c r="W360" s="123" t="str">
        <f>IF(ISNUMBER(SEARCH("tag",Table3[[#This Row],[Notes]])), "Yes", "No")</f>
        <v>Yes</v>
      </c>
      <c r="X360" s="123" t="str">
        <f>IF(Table3[[#This Row],[Column11]]="yes","tags included","Auto:")</f>
        <v>tags included</v>
      </c>
      <c r="Y36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6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Row],[TagOrderMethod]]="Auto:",IF(T360&gt;0,T360,IF(COUNTBLANK(K360:R360)=8,"",(IF(Table3[[#This Row],[Column11]]&lt;&gt;"no",Table3[[#This Row],[Size]]*(SUM(Table3[[#This Row],[Date 1]:[Date 8]])),"")))),""))),(Table3[[#This Row],[Bundle]])),"")</f>
        <v/>
      </c>
      <c r="AA360" s="74" t="str">
        <f t="shared" si="6"/>
        <v/>
      </c>
      <c r="AB360" s="124"/>
      <c r="AC360" s="125"/>
      <c r="AD360" s="126"/>
      <c r="AE360" s="127"/>
      <c r="AF360" s="33" t="s">
        <v>16</v>
      </c>
      <c r="AG360" s="33" t="s">
        <v>16</v>
      </c>
      <c r="AH360" s="33" t="s">
        <v>626</v>
      </c>
      <c r="AI360" s="33" t="s">
        <v>16</v>
      </c>
      <c r="AJ360" s="33" t="s">
        <v>626</v>
      </c>
      <c r="AK360" s="129" t="b">
        <f>IF(AND(Table3[[#This Row],[Column7]]=TRUE,COUNTBLANK(Table3[[#This Row],[Date 1]:[Date 8]])=8),TRUE,FALSE)</f>
        <v>0</v>
      </c>
      <c r="AL360" s="129" t="b">
        <f>COUNTIF(Table3[[#This Row],[26]:[512]],"yes")&gt;0</f>
        <v>0</v>
      </c>
      <c r="AM360" s="130" t="e">
        <f>IF(COUNTBLANK(K360:AB360)&lt;&gt;13,IF(Table3[[#This Row],[Comments]]="Please order in multiples of 20. Minimum order of 100.",IF(COUNTBLANK(Table3[[#This Row],[Date 1]:[Order]])=12,"",1),1),IF(OR(G360="yes",H360="yes",I360="yes",F360="yes",#REF!="yes",J360="yes"),1,""))</f>
        <v>#REF!</v>
      </c>
    </row>
    <row r="361" spans="2:39" ht="36" thickBot="1">
      <c r="B361" s="135" t="s">
        <v>8200</v>
      </c>
      <c r="C361" s="133" t="s">
        <v>7615</v>
      </c>
      <c r="D361" s="132" t="s">
        <v>7653</v>
      </c>
      <c r="E361" s="23" t="s">
        <v>7731</v>
      </c>
      <c r="F361" s="118" t="s">
        <v>16</v>
      </c>
      <c r="G361" s="22" t="s">
        <v>16</v>
      </c>
      <c r="H361" s="22" t="s">
        <v>626</v>
      </c>
      <c r="I361" s="22" t="s">
        <v>16</v>
      </c>
      <c r="J361" s="22" t="s">
        <v>626</v>
      </c>
      <c r="K361" s="119"/>
      <c r="L361" s="120"/>
      <c r="M361" s="120"/>
      <c r="N361" s="120"/>
      <c r="O361" s="120"/>
      <c r="P361" s="120"/>
      <c r="Q361" s="120"/>
      <c r="R361" s="121"/>
      <c r="S361" s="218" t="str">
        <f>Table3[[#This Row],[Column12]]</f>
        <v>tags included</v>
      </c>
      <c r="T361" s="267"/>
      <c r="U361" s="122" t="str">
        <f>IF(Table3[[#This Row],[TagOrderMethod]]="Ratio:","plants per 1 tag",IF(Table3[[#This Row],[TagOrderMethod]]="tags included","",IF(Table3[[#This Row],[TagOrderMethod]]="Qty:","tags",IF(Table3[[#This Row],[TagOrderMethod]]="Auto:",IF(T361&lt;&gt;"","tags","")))))</f>
        <v/>
      </c>
      <c r="V361" s="123">
        <v>50</v>
      </c>
      <c r="W361" s="123" t="str">
        <f>IF(ISNUMBER(SEARCH("tag",Table3[[#This Row],[Notes]])), "Yes", "No")</f>
        <v>Yes</v>
      </c>
      <c r="X361" s="123" t="str">
        <f>IF(Table3[[#This Row],[Column11]]="yes","tags included","Auto:")</f>
        <v>tags included</v>
      </c>
      <c r="Y36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6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Row],[TagOrderMethod]]="Auto:",IF(T361&gt;0,T361,IF(COUNTBLANK(K361:R361)=8,"",(IF(Table3[[#This Row],[Column11]]&lt;&gt;"no",Table3[[#This Row],[Size]]*(SUM(Table3[[#This Row],[Date 1]:[Date 8]])),"")))),""))),(Table3[[#This Row],[Bundle]])),"")</f>
        <v/>
      </c>
      <c r="AA361" s="74" t="str">
        <f t="shared" si="6"/>
        <v/>
      </c>
      <c r="AB361" s="124"/>
      <c r="AC361" s="125"/>
      <c r="AD361" s="126"/>
      <c r="AE361" s="127"/>
      <c r="AF361" s="33" t="s">
        <v>16</v>
      </c>
      <c r="AG361" s="33" t="s">
        <v>16</v>
      </c>
      <c r="AH361" s="33" t="s">
        <v>626</v>
      </c>
      <c r="AI361" s="33" t="s">
        <v>16</v>
      </c>
      <c r="AJ361" s="33" t="s">
        <v>626</v>
      </c>
      <c r="AK361" s="129" t="b">
        <f>IF(AND(Table3[[#This Row],[Column7]]=TRUE,COUNTBLANK(Table3[[#This Row],[Date 1]:[Date 8]])=8),TRUE,FALSE)</f>
        <v>0</v>
      </c>
      <c r="AL361" s="129" t="b">
        <f>COUNTIF(Table3[[#This Row],[26]:[512]],"yes")&gt;0</f>
        <v>0</v>
      </c>
      <c r="AM361" s="130" t="e">
        <f>IF(COUNTBLANK(K361:AB361)&lt;&gt;13,IF(Table3[[#This Row],[Comments]]="Please order in multiples of 20. Minimum order of 100.",IF(COUNTBLANK(Table3[[#This Row],[Date 1]:[Order]])=12,"",1),1),IF(OR(G361="yes",H361="yes",I361="yes",F361="yes",#REF!="yes",J361="yes"),1,""))</f>
        <v>#REF!</v>
      </c>
    </row>
    <row r="362" spans="2:39" ht="36" thickBot="1">
      <c r="B362" s="135" t="s">
        <v>8200</v>
      </c>
      <c r="C362" s="133" t="s">
        <v>7615</v>
      </c>
      <c r="D362" s="132" t="s">
        <v>7654</v>
      </c>
      <c r="E362" s="23" t="s">
        <v>7731</v>
      </c>
      <c r="F362" s="118" t="s">
        <v>16</v>
      </c>
      <c r="G362" s="22" t="s">
        <v>16</v>
      </c>
      <c r="H362" s="22" t="s">
        <v>626</v>
      </c>
      <c r="I362" s="22" t="s">
        <v>16</v>
      </c>
      <c r="J362" s="22" t="s">
        <v>626</v>
      </c>
      <c r="K362" s="119"/>
      <c r="L362" s="120"/>
      <c r="M362" s="120"/>
      <c r="N362" s="120"/>
      <c r="O362" s="120"/>
      <c r="P362" s="120"/>
      <c r="Q362" s="120"/>
      <c r="R362" s="121"/>
      <c r="S362" s="218" t="str">
        <f>Table3[[#This Row],[Column12]]</f>
        <v>tags included</v>
      </c>
      <c r="T362" s="267"/>
      <c r="U362" s="122" t="str">
        <f>IF(Table3[[#This Row],[TagOrderMethod]]="Ratio:","plants per 1 tag",IF(Table3[[#This Row],[TagOrderMethod]]="tags included","",IF(Table3[[#This Row],[TagOrderMethod]]="Qty:","tags",IF(Table3[[#This Row],[TagOrderMethod]]="Auto:",IF(T362&lt;&gt;"","tags","")))))</f>
        <v/>
      </c>
      <c r="V362" s="123">
        <v>50</v>
      </c>
      <c r="W362" s="123" t="str">
        <f>IF(ISNUMBER(SEARCH("tag",Table3[[#This Row],[Notes]])), "Yes", "No")</f>
        <v>Yes</v>
      </c>
      <c r="X362" s="123" t="str">
        <f>IF(Table3[[#This Row],[Column11]]="yes","tags included","Auto:")</f>
        <v>tags included</v>
      </c>
      <c r="Y36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6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Row],[TagOrderMethod]]="Auto:",IF(T362&gt;0,T362,IF(COUNTBLANK(K362:R362)=8,"",(IF(Table3[[#This Row],[Column11]]&lt;&gt;"no",Table3[[#This Row],[Size]]*(SUM(Table3[[#This Row],[Date 1]:[Date 8]])),"")))),""))),(Table3[[#This Row],[Bundle]])),"")</f>
        <v/>
      </c>
      <c r="AA362" s="74" t="str">
        <f t="shared" si="6"/>
        <v/>
      </c>
      <c r="AB362" s="124"/>
      <c r="AC362" s="125"/>
      <c r="AD362" s="126"/>
      <c r="AE362" s="127"/>
      <c r="AF362" s="33" t="s">
        <v>16</v>
      </c>
      <c r="AG362" s="33" t="s">
        <v>16</v>
      </c>
      <c r="AH362" s="33" t="s">
        <v>626</v>
      </c>
      <c r="AI362" s="33" t="s">
        <v>16</v>
      </c>
      <c r="AJ362" s="33" t="s">
        <v>626</v>
      </c>
      <c r="AK362" s="129" t="b">
        <f>IF(AND(Table3[[#This Row],[Column7]]=TRUE,COUNTBLANK(Table3[[#This Row],[Date 1]:[Date 8]])=8),TRUE,FALSE)</f>
        <v>0</v>
      </c>
      <c r="AL362" s="129" t="b">
        <f>COUNTIF(Table3[[#This Row],[26]:[512]],"yes")&gt;0</f>
        <v>0</v>
      </c>
      <c r="AM362" s="130" t="e">
        <f>IF(COUNTBLANK(K362:AB362)&lt;&gt;13,IF(Table3[[#This Row],[Comments]]="Please order in multiples of 20. Minimum order of 100.",IF(COUNTBLANK(Table3[[#This Row],[Date 1]:[Order]])=12,"",1),1),IF(OR(G362="yes",H362="yes",I362="yes",F362="yes",#REF!="yes",J362="yes"),1,""))</f>
        <v>#REF!</v>
      </c>
    </row>
    <row r="363" spans="2:39" ht="36" thickBot="1">
      <c r="B363" s="135" t="s">
        <v>8200</v>
      </c>
      <c r="C363" s="133" t="s">
        <v>7615</v>
      </c>
      <c r="D363" s="132" t="s">
        <v>7655</v>
      </c>
      <c r="E363" s="23" t="s">
        <v>7731</v>
      </c>
      <c r="F363" s="118" t="s">
        <v>16</v>
      </c>
      <c r="G363" s="22" t="s">
        <v>16</v>
      </c>
      <c r="H363" s="22" t="s">
        <v>626</v>
      </c>
      <c r="I363" s="22" t="s">
        <v>16</v>
      </c>
      <c r="J363" s="22" t="s">
        <v>626</v>
      </c>
      <c r="K363" s="119"/>
      <c r="L363" s="120"/>
      <c r="M363" s="120"/>
      <c r="N363" s="120"/>
      <c r="O363" s="120"/>
      <c r="P363" s="120"/>
      <c r="Q363" s="120"/>
      <c r="R363" s="121"/>
      <c r="S363" s="218" t="str">
        <f>Table3[[#This Row],[Column12]]</f>
        <v>tags included</v>
      </c>
      <c r="T363" s="267"/>
      <c r="U363" s="122" t="str">
        <f>IF(Table3[[#This Row],[TagOrderMethod]]="Ratio:","plants per 1 tag",IF(Table3[[#This Row],[TagOrderMethod]]="tags included","",IF(Table3[[#This Row],[TagOrderMethod]]="Qty:","tags",IF(Table3[[#This Row],[TagOrderMethod]]="Auto:",IF(T363&lt;&gt;"","tags","")))))</f>
        <v/>
      </c>
      <c r="V363" s="123">
        <v>50</v>
      </c>
      <c r="W363" s="123" t="str">
        <f>IF(ISNUMBER(SEARCH("tag",Table3[[#This Row],[Notes]])), "Yes", "No")</f>
        <v>Yes</v>
      </c>
      <c r="X363" s="123" t="str">
        <f>IF(Table3[[#This Row],[Column11]]="yes","tags included","Auto:")</f>
        <v>tags included</v>
      </c>
      <c r="Y36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6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Row],[TagOrderMethod]]="Auto:",IF(T363&gt;0,T363,IF(COUNTBLANK(K363:R363)=8,"",(IF(Table3[[#This Row],[Column11]]&lt;&gt;"no",Table3[[#This Row],[Size]]*(SUM(Table3[[#This Row],[Date 1]:[Date 8]])),"")))),""))),(Table3[[#This Row],[Bundle]])),"")</f>
        <v/>
      </c>
      <c r="AA363" s="74" t="str">
        <f t="shared" si="6"/>
        <v/>
      </c>
      <c r="AB363" s="124"/>
      <c r="AC363" s="125"/>
      <c r="AD363" s="126"/>
      <c r="AE363" s="127"/>
      <c r="AF363" s="33" t="s">
        <v>16</v>
      </c>
      <c r="AG363" s="33" t="s">
        <v>16</v>
      </c>
      <c r="AH363" s="33" t="s">
        <v>626</v>
      </c>
      <c r="AI363" s="33" t="s">
        <v>16</v>
      </c>
      <c r="AJ363" s="33" t="s">
        <v>626</v>
      </c>
      <c r="AK363" s="129" t="b">
        <f>IF(AND(Table3[[#This Row],[Column7]]=TRUE,COUNTBLANK(Table3[[#This Row],[Date 1]:[Date 8]])=8),TRUE,FALSE)</f>
        <v>0</v>
      </c>
      <c r="AL363" s="129" t="b">
        <f>COUNTIF(Table3[[#This Row],[26]:[512]],"yes")&gt;0</f>
        <v>0</v>
      </c>
      <c r="AM363" s="130" t="e">
        <f>IF(COUNTBLANK(K363:AB363)&lt;&gt;13,IF(Table3[[#This Row],[Comments]]="Please order in multiples of 20. Minimum order of 100.",IF(COUNTBLANK(Table3[[#This Row],[Date 1]:[Order]])=12,"",1),1),IF(OR(G363="yes",H363="yes",I363="yes",F363="yes",#REF!="yes",J363="yes"),1,""))</f>
        <v>#REF!</v>
      </c>
    </row>
    <row r="364" spans="2:39" ht="36" thickBot="1">
      <c r="B364" s="135" t="s">
        <v>8200</v>
      </c>
      <c r="C364" s="133" t="s">
        <v>7615</v>
      </c>
      <c r="D364" s="132" t="s">
        <v>7752</v>
      </c>
      <c r="E364" s="23" t="s">
        <v>7731</v>
      </c>
      <c r="F364" s="118" t="s">
        <v>16</v>
      </c>
      <c r="G364" s="22" t="s">
        <v>16</v>
      </c>
      <c r="H364" s="22" t="s">
        <v>626</v>
      </c>
      <c r="I364" s="22" t="s">
        <v>16</v>
      </c>
      <c r="J364" s="22" t="s">
        <v>626</v>
      </c>
      <c r="K364" s="119"/>
      <c r="L364" s="120"/>
      <c r="M364" s="120"/>
      <c r="N364" s="120"/>
      <c r="O364" s="120"/>
      <c r="P364" s="120"/>
      <c r="Q364" s="120"/>
      <c r="R364" s="121"/>
      <c r="S364" s="218" t="str">
        <f>Table3[[#This Row],[Column12]]</f>
        <v>tags included</v>
      </c>
      <c r="T364" s="267"/>
      <c r="U364" s="122" t="str">
        <f>IF(Table3[[#This Row],[TagOrderMethod]]="Ratio:","plants per 1 tag",IF(Table3[[#This Row],[TagOrderMethod]]="tags included","",IF(Table3[[#This Row],[TagOrderMethod]]="Qty:","tags",IF(Table3[[#This Row],[TagOrderMethod]]="Auto:",IF(T364&lt;&gt;"","tags","")))))</f>
        <v/>
      </c>
      <c r="V364" s="123">
        <v>50</v>
      </c>
      <c r="W364" s="123" t="str">
        <f>IF(ISNUMBER(SEARCH("tag",Table3[[#This Row],[Notes]])), "Yes", "No")</f>
        <v>Yes</v>
      </c>
      <c r="X364" s="123" t="str">
        <f>IF(Table3[[#This Row],[Column11]]="yes","tags included","Auto:")</f>
        <v>tags included</v>
      </c>
      <c r="Y36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6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Row],[TagOrderMethod]]="Auto:",IF(T364&gt;0,T364,IF(COUNTBLANK(K364:R364)=8,"",(IF(Table3[[#This Row],[Column11]]&lt;&gt;"no",Table3[[#This Row],[Size]]*(SUM(Table3[[#This Row],[Date 1]:[Date 8]])),"")))),""))),(Table3[[#This Row],[Bundle]])),"")</f>
        <v/>
      </c>
      <c r="AA364" s="74" t="str">
        <f t="shared" si="6"/>
        <v/>
      </c>
      <c r="AB364" s="124"/>
      <c r="AC364" s="125"/>
      <c r="AD364" s="126"/>
      <c r="AE364" s="127"/>
      <c r="AF364" s="33" t="s">
        <v>16</v>
      </c>
      <c r="AG364" s="33" t="s">
        <v>16</v>
      </c>
      <c r="AH364" s="33" t="s">
        <v>626</v>
      </c>
      <c r="AI364" s="33" t="s">
        <v>16</v>
      </c>
      <c r="AJ364" s="33" t="s">
        <v>626</v>
      </c>
      <c r="AK364" s="129" t="b">
        <f>IF(AND(Table3[[#This Row],[Column7]]=TRUE,COUNTBLANK(Table3[[#This Row],[Date 1]:[Date 8]])=8),TRUE,FALSE)</f>
        <v>0</v>
      </c>
      <c r="AL364" s="129" t="b">
        <f>COUNTIF(Table3[[#This Row],[26]:[512]],"yes")&gt;0</f>
        <v>0</v>
      </c>
      <c r="AM364" s="130" t="e">
        <f>IF(COUNTBLANK(K364:AB364)&lt;&gt;13,IF(Table3[[#This Row],[Comments]]="Please order in multiples of 20. Minimum order of 100.",IF(COUNTBLANK(Table3[[#This Row],[Date 1]:[Order]])=12,"",1),1),IF(OR(G364="yes",H364="yes",I364="yes",F364="yes",#REF!="yes",J364="yes"),1,""))</f>
        <v>#REF!</v>
      </c>
    </row>
    <row r="365" spans="2:39" ht="36" thickBot="1">
      <c r="B365" s="135" t="s">
        <v>8200</v>
      </c>
      <c r="C365" s="133" t="s">
        <v>7615</v>
      </c>
      <c r="D365" s="132" t="s">
        <v>7656</v>
      </c>
      <c r="E365" s="23" t="s">
        <v>7731</v>
      </c>
      <c r="F365" s="118" t="s">
        <v>16</v>
      </c>
      <c r="G365" s="22" t="s">
        <v>16</v>
      </c>
      <c r="H365" s="22" t="s">
        <v>626</v>
      </c>
      <c r="I365" s="22" t="s">
        <v>16</v>
      </c>
      <c r="J365" s="22" t="s">
        <v>626</v>
      </c>
      <c r="K365" s="119"/>
      <c r="L365" s="120"/>
      <c r="M365" s="120"/>
      <c r="N365" s="120"/>
      <c r="O365" s="120"/>
      <c r="P365" s="120"/>
      <c r="Q365" s="120"/>
      <c r="R365" s="121"/>
      <c r="S365" s="218" t="str">
        <f>Table3[[#This Row],[Column12]]</f>
        <v>tags included</v>
      </c>
      <c r="T365" s="267"/>
      <c r="U365" s="122" t="str">
        <f>IF(Table3[[#This Row],[TagOrderMethod]]="Ratio:","plants per 1 tag",IF(Table3[[#This Row],[TagOrderMethod]]="tags included","",IF(Table3[[#This Row],[TagOrderMethod]]="Qty:","tags",IF(Table3[[#This Row],[TagOrderMethod]]="Auto:",IF(T365&lt;&gt;"","tags","")))))</f>
        <v/>
      </c>
      <c r="V365" s="123">
        <v>50</v>
      </c>
      <c r="W365" s="123" t="str">
        <f>IF(ISNUMBER(SEARCH("tag",Table3[[#This Row],[Notes]])), "Yes", "No")</f>
        <v>Yes</v>
      </c>
      <c r="X365" s="123" t="str">
        <f>IF(Table3[[#This Row],[Column11]]="yes","tags included","Auto:")</f>
        <v>tags included</v>
      </c>
      <c r="Y36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6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Row],[TagOrderMethod]]="Auto:",IF(T365&gt;0,T365,IF(COUNTBLANK(K365:R365)=8,"",(IF(Table3[[#This Row],[Column11]]&lt;&gt;"no",Table3[[#This Row],[Size]]*(SUM(Table3[[#This Row],[Date 1]:[Date 8]])),"")))),""))),(Table3[[#This Row],[Bundle]])),"")</f>
        <v/>
      </c>
      <c r="AA365" s="74" t="str">
        <f t="shared" si="6"/>
        <v/>
      </c>
      <c r="AB365" s="124"/>
      <c r="AC365" s="125"/>
      <c r="AD365" s="126"/>
      <c r="AE365" s="127"/>
      <c r="AF365" s="33" t="s">
        <v>16</v>
      </c>
      <c r="AG365" s="33" t="s">
        <v>16</v>
      </c>
      <c r="AH365" s="33" t="s">
        <v>626</v>
      </c>
      <c r="AI365" s="33" t="s">
        <v>16</v>
      </c>
      <c r="AJ365" s="33" t="s">
        <v>626</v>
      </c>
      <c r="AK365" s="129" t="b">
        <f>IF(AND(Table3[[#This Row],[Column7]]=TRUE,COUNTBLANK(Table3[[#This Row],[Date 1]:[Date 8]])=8),TRUE,FALSE)</f>
        <v>0</v>
      </c>
      <c r="AL365" s="129" t="b">
        <f>COUNTIF(Table3[[#This Row],[26]:[512]],"yes")&gt;0</f>
        <v>0</v>
      </c>
      <c r="AM365" s="130" t="e">
        <f>IF(COUNTBLANK(K365:AB365)&lt;&gt;13,IF(Table3[[#This Row],[Comments]]="Please order in multiples of 20. Minimum order of 100.",IF(COUNTBLANK(Table3[[#This Row],[Date 1]:[Order]])=12,"",1),1),IF(OR(G365="yes",H365="yes",I365="yes",F365="yes",#REF!="yes",J365="yes"),1,""))</f>
        <v>#REF!</v>
      </c>
    </row>
    <row r="366" spans="2:39" ht="36" thickBot="1">
      <c r="B366" s="135" t="s">
        <v>8200</v>
      </c>
      <c r="C366" s="133" t="s">
        <v>7615</v>
      </c>
      <c r="D366" s="132" t="s">
        <v>7657</v>
      </c>
      <c r="E366" s="23" t="s">
        <v>7731</v>
      </c>
      <c r="F366" s="118" t="s">
        <v>16</v>
      </c>
      <c r="G366" s="22" t="s">
        <v>16</v>
      </c>
      <c r="H366" s="22" t="s">
        <v>626</v>
      </c>
      <c r="I366" s="22" t="s">
        <v>16</v>
      </c>
      <c r="J366" s="22" t="s">
        <v>626</v>
      </c>
      <c r="K366" s="119"/>
      <c r="L366" s="120"/>
      <c r="M366" s="120"/>
      <c r="N366" s="120"/>
      <c r="O366" s="120"/>
      <c r="P366" s="120"/>
      <c r="Q366" s="120"/>
      <c r="R366" s="121"/>
      <c r="S366" s="218" t="str">
        <f>Table3[[#This Row],[Column12]]</f>
        <v>tags included</v>
      </c>
      <c r="T366" s="267"/>
      <c r="U366" s="122" t="str">
        <f>IF(Table3[[#This Row],[TagOrderMethod]]="Ratio:","plants per 1 tag",IF(Table3[[#This Row],[TagOrderMethod]]="tags included","",IF(Table3[[#This Row],[TagOrderMethod]]="Qty:","tags",IF(Table3[[#This Row],[TagOrderMethod]]="Auto:",IF(T366&lt;&gt;"","tags","")))))</f>
        <v/>
      </c>
      <c r="V366" s="123">
        <v>50</v>
      </c>
      <c r="W366" s="123" t="str">
        <f>IF(ISNUMBER(SEARCH("tag",Table3[[#This Row],[Notes]])), "Yes", "No")</f>
        <v>Yes</v>
      </c>
      <c r="X366" s="123" t="str">
        <f>IF(Table3[[#This Row],[Column11]]="yes","tags included","Auto:")</f>
        <v>tags included</v>
      </c>
      <c r="Y36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6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Row],[TagOrderMethod]]="Auto:",IF(T366&gt;0,T366,IF(COUNTBLANK(K366:R366)=8,"",(IF(Table3[[#This Row],[Column11]]&lt;&gt;"no",Table3[[#This Row],[Size]]*(SUM(Table3[[#This Row],[Date 1]:[Date 8]])),"")))),""))),(Table3[[#This Row],[Bundle]])),"")</f>
        <v/>
      </c>
      <c r="AA366" s="74" t="str">
        <f t="shared" si="6"/>
        <v/>
      </c>
      <c r="AB366" s="124"/>
      <c r="AC366" s="125"/>
      <c r="AD366" s="126"/>
      <c r="AE366" s="127"/>
      <c r="AF366" s="33" t="s">
        <v>16</v>
      </c>
      <c r="AG366" s="33" t="s">
        <v>16</v>
      </c>
      <c r="AH366" s="33" t="s">
        <v>626</v>
      </c>
      <c r="AI366" s="33" t="s">
        <v>16</v>
      </c>
      <c r="AJ366" s="33" t="s">
        <v>626</v>
      </c>
      <c r="AK366" s="129" t="b">
        <f>IF(AND(Table3[[#This Row],[Column7]]=TRUE,COUNTBLANK(Table3[[#This Row],[Date 1]:[Date 8]])=8),TRUE,FALSE)</f>
        <v>0</v>
      </c>
      <c r="AL366" s="129" t="b">
        <f>COUNTIF(Table3[[#This Row],[26]:[512]],"yes")&gt;0</f>
        <v>0</v>
      </c>
      <c r="AM366" s="130" t="e">
        <f>IF(COUNTBLANK(K366:AB366)&lt;&gt;13,IF(Table3[[#This Row],[Comments]]="Please order in multiples of 20. Minimum order of 100.",IF(COUNTBLANK(Table3[[#This Row],[Date 1]:[Order]])=12,"",1),1),IF(OR(G366="yes",H366="yes",I366="yes",F366="yes",#REF!="yes",J366="yes"),1,""))</f>
        <v>#REF!</v>
      </c>
    </row>
    <row r="367" spans="2:39" ht="36" thickBot="1">
      <c r="B367" s="135" t="s">
        <v>8200</v>
      </c>
      <c r="C367" s="133" t="s">
        <v>7615</v>
      </c>
      <c r="D367" s="132" t="s">
        <v>7658</v>
      </c>
      <c r="E367" s="23" t="s">
        <v>7731</v>
      </c>
      <c r="F367" s="118" t="s">
        <v>16</v>
      </c>
      <c r="G367" s="22" t="s">
        <v>16</v>
      </c>
      <c r="H367" s="22" t="s">
        <v>626</v>
      </c>
      <c r="I367" s="22" t="s">
        <v>16</v>
      </c>
      <c r="J367" s="22" t="s">
        <v>626</v>
      </c>
      <c r="K367" s="119"/>
      <c r="L367" s="120"/>
      <c r="M367" s="120"/>
      <c r="N367" s="120"/>
      <c r="O367" s="120"/>
      <c r="P367" s="120"/>
      <c r="Q367" s="120"/>
      <c r="R367" s="121"/>
      <c r="S367" s="218" t="str">
        <f>Table3[[#This Row],[Column12]]</f>
        <v>tags included</v>
      </c>
      <c r="T367" s="267"/>
      <c r="U367" s="122" t="str">
        <f>IF(Table3[[#This Row],[TagOrderMethod]]="Ratio:","plants per 1 tag",IF(Table3[[#This Row],[TagOrderMethod]]="tags included","",IF(Table3[[#This Row],[TagOrderMethod]]="Qty:","tags",IF(Table3[[#This Row],[TagOrderMethod]]="Auto:",IF(T367&lt;&gt;"","tags","")))))</f>
        <v/>
      </c>
      <c r="V367" s="123">
        <v>50</v>
      </c>
      <c r="W367" s="123" t="str">
        <f>IF(ISNUMBER(SEARCH("tag",Table3[[#This Row],[Notes]])), "Yes", "No")</f>
        <v>Yes</v>
      </c>
      <c r="X367" s="123" t="str">
        <f>IF(Table3[[#This Row],[Column11]]="yes","tags included","Auto:")</f>
        <v>tags included</v>
      </c>
      <c r="Y36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6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Row],[TagOrderMethod]]="Auto:",IF(T367&gt;0,T367,IF(COUNTBLANK(K367:R367)=8,"",(IF(Table3[[#This Row],[Column11]]&lt;&gt;"no",Table3[[#This Row],[Size]]*(SUM(Table3[[#This Row],[Date 1]:[Date 8]])),"")))),""))),(Table3[[#This Row],[Bundle]])),"")</f>
        <v/>
      </c>
      <c r="AA367" s="74" t="str">
        <f t="shared" si="6"/>
        <v/>
      </c>
      <c r="AB367" s="124"/>
      <c r="AC367" s="125"/>
      <c r="AD367" s="126"/>
      <c r="AE367" s="127"/>
      <c r="AF367" s="33" t="s">
        <v>16</v>
      </c>
      <c r="AG367" s="33" t="s">
        <v>16</v>
      </c>
      <c r="AH367" s="33" t="s">
        <v>626</v>
      </c>
      <c r="AI367" s="33" t="s">
        <v>16</v>
      </c>
      <c r="AJ367" s="33" t="s">
        <v>626</v>
      </c>
      <c r="AK367" s="129" t="b">
        <f>IF(AND(Table3[[#This Row],[Column7]]=TRUE,COUNTBLANK(Table3[[#This Row],[Date 1]:[Date 8]])=8),TRUE,FALSE)</f>
        <v>0</v>
      </c>
      <c r="AL367" s="129" t="b">
        <f>COUNTIF(Table3[[#This Row],[26]:[512]],"yes")&gt;0</f>
        <v>0</v>
      </c>
      <c r="AM367" s="130" t="e">
        <f>IF(COUNTBLANK(K367:AB367)&lt;&gt;13,IF(Table3[[#This Row],[Comments]]="Please order in multiples of 20. Minimum order of 100.",IF(COUNTBLANK(Table3[[#This Row],[Date 1]:[Order]])=12,"",1),1),IF(OR(G367="yes",H367="yes",I367="yes",F367="yes",#REF!="yes",J367="yes"),1,""))</f>
        <v>#REF!</v>
      </c>
    </row>
    <row r="368" spans="2:39" ht="36" thickBot="1">
      <c r="B368" s="135" t="s">
        <v>8200</v>
      </c>
      <c r="C368" s="133" t="s">
        <v>7615</v>
      </c>
      <c r="D368" s="132" t="s">
        <v>7753</v>
      </c>
      <c r="E368" s="23" t="s">
        <v>7731</v>
      </c>
      <c r="F368" s="118" t="s">
        <v>16</v>
      </c>
      <c r="G368" s="22" t="s">
        <v>16</v>
      </c>
      <c r="H368" s="22" t="s">
        <v>626</v>
      </c>
      <c r="I368" s="22" t="s">
        <v>16</v>
      </c>
      <c r="J368" s="22" t="s">
        <v>626</v>
      </c>
      <c r="K368" s="119"/>
      <c r="L368" s="120"/>
      <c r="M368" s="120"/>
      <c r="N368" s="120"/>
      <c r="O368" s="120"/>
      <c r="P368" s="120"/>
      <c r="Q368" s="120"/>
      <c r="R368" s="121"/>
      <c r="S368" s="218" t="str">
        <f>Table3[[#This Row],[Column12]]</f>
        <v>tags included</v>
      </c>
      <c r="T368" s="267"/>
      <c r="U368" s="122" t="str">
        <f>IF(Table3[[#This Row],[TagOrderMethod]]="Ratio:","plants per 1 tag",IF(Table3[[#This Row],[TagOrderMethod]]="tags included","",IF(Table3[[#This Row],[TagOrderMethod]]="Qty:","tags",IF(Table3[[#This Row],[TagOrderMethod]]="Auto:",IF(T368&lt;&gt;"","tags","")))))</f>
        <v/>
      </c>
      <c r="V368" s="123">
        <v>50</v>
      </c>
      <c r="W368" s="123" t="str">
        <f>IF(ISNUMBER(SEARCH("tag",Table3[[#This Row],[Notes]])), "Yes", "No")</f>
        <v>Yes</v>
      </c>
      <c r="X368" s="123" t="str">
        <f>IF(Table3[[#This Row],[Column11]]="yes","tags included","Auto:")</f>
        <v>tags included</v>
      </c>
      <c r="Y36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6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Row],[TagOrderMethod]]="Auto:",IF(T368&gt;0,T368,IF(COUNTBLANK(K368:R368)=8,"",(IF(Table3[[#This Row],[Column11]]&lt;&gt;"no",Table3[[#This Row],[Size]]*(SUM(Table3[[#This Row],[Date 1]:[Date 8]])),"")))),""))),(Table3[[#This Row],[Bundle]])),"")</f>
        <v/>
      </c>
      <c r="AA368" s="74" t="str">
        <f t="shared" si="6"/>
        <v/>
      </c>
      <c r="AB368" s="124"/>
      <c r="AC368" s="125"/>
      <c r="AD368" s="126"/>
      <c r="AE368" s="127"/>
      <c r="AF368" s="33" t="s">
        <v>16</v>
      </c>
      <c r="AG368" s="33" t="s">
        <v>16</v>
      </c>
      <c r="AH368" s="33" t="s">
        <v>626</v>
      </c>
      <c r="AI368" s="33" t="s">
        <v>16</v>
      </c>
      <c r="AJ368" s="33" t="s">
        <v>626</v>
      </c>
      <c r="AK368" s="129" t="b">
        <f>IF(AND(Table3[[#This Row],[Column7]]=TRUE,COUNTBLANK(Table3[[#This Row],[Date 1]:[Date 8]])=8),TRUE,FALSE)</f>
        <v>0</v>
      </c>
      <c r="AL368" s="129" t="b">
        <f>COUNTIF(Table3[[#This Row],[26]:[512]],"yes")&gt;0</f>
        <v>0</v>
      </c>
      <c r="AM368" s="130" t="e">
        <f>IF(COUNTBLANK(K368:AB368)&lt;&gt;13,IF(Table3[[#This Row],[Comments]]="Please order in multiples of 20. Minimum order of 100.",IF(COUNTBLANK(Table3[[#This Row],[Date 1]:[Order]])=12,"",1),1),IF(OR(G368="yes",H368="yes",I368="yes",F368="yes",#REF!="yes",J368="yes"),1,""))</f>
        <v>#REF!</v>
      </c>
    </row>
    <row r="369" spans="2:39" ht="36" thickBot="1">
      <c r="B369" s="135" t="s">
        <v>8200</v>
      </c>
      <c r="C369" s="133" t="s">
        <v>7615</v>
      </c>
      <c r="D369" s="132" t="s">
        <v>7659</v>
      </c>
      <c r="E369" s="23" t="s">
        <v>7731</v>
      </c>
      <c r="F369" s="118" t="s">
        <v>16</v>
      </c>
      <c r="G369" s="22" t="s">
        <v>16</v>
      </c>
      <c r="H369" s="22" t="s">
        <v>626</v>
      </c>
      <c r="I369" s="22" t="s">
        <v>16</v>
      </c>
      <c r="J369" s="22" t="s">
        <v>626</v>
      </c>
      <c r="K369" s="119"/>
      <c r="L369" s="120"/>
      <c r="M369" s="120"/>
      <c r="N369" s="120"/>
      <c r="O369" s="120"/>
      <c r="P369" s="120"/>
      <c r="Q369" s="120"/>
      <c r="R369" s="121"/>
      <c r="S369" s="218" t="str">
        <f>Table3[[#This Row],[Column12]]</f>
        <v>tags included</v>
      </c>
      <c r="T369" s="267"/>
      <c r="U369" s="122" t="str">
        <f>IF(Table3[[#This Row],[TagOrderMethod]]="Ratio:","plants per 1 tag",IF(Table3[[#This Row],[TagOrderMethod]]="tags included","",IF(Table3[[#This Row],[TagOrderMethod]]="Qty:","tags",IF(Table3[[#This Row],[TagOrderMethod]]="Auto:",IF(T369&lt;&gt;"","tags","")))))</f>
        <v/>
      </c>
      <c r="V369" s="123">
        <v>50</v>
      </c>
      <c r="W369" s="123" t="str">
        <f>IF(ISNUMBER(SEARCH("tag",Table3[[#This Row],[Notes]])), "Yes", "No")</f>
        <v>Yes</v>
      </c>
      <c r="X369" s="123" t="str">
        <f>IF(Table3[[#This Row],[Column11]]="yes","tags included","Auto:")</f>
        <v>tags included</v>
      </c>
      <c r="Y36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6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Row],[TagOrderMethod]]="Auto:",IF(T369&gt;0,T369,IF(COUNTBLANK(K369:R369)=8,"",(IF(Table3[[#This Row],[Column11]]&lt;&gt;"no",Table3[[#This Row],[Size]]*(SUM(Table3[[#This Row],[Date 1]:[Date 8]])),"")))),""))),(Table3[[#This Row],[Bundle]])),"")</f>
        <v/>
      </c>
      <c r="AA369" s="74" t="str">
        <f t="shared" si="6"/>
        <v/>
      </c>
      <c r="AB369" s="124"/>
      <c r="AC369" s="125"/>
      <c r="AD369" s="126"/>
      <c r="AE369" s="127"/>
      <c r="AF369" s="33" t="s">
        <v>16</v>
      </c>
      <c r="AG369" s="33" t="s">
        <v>16</v>
      </c>
      <c r="AH369" s="33" t="s">
        <v>626</v>
      </c>
      <c r="AI369" s="33" t="s">
        <v>16</v>
      </c>
      <c r="AJ369" s="33" t="s">
        <v>626</v>
      </c>
      <c r="AK369" s="129" t="b">
        <f>IF(AND(Table3[[#This Row],[Column7]]=TRUE,COUNTBLANK(Table3[[#This Row],[Date 1]:[Date 8]])=8),TRUE,FALSE)</f>
        <v>0</v>
      </c>
      <c r="AL369" s="129" t="b">
        <f>COUNTIF(Table3[[#This Row],[26]:[512]],"yes")&gt;0</f>
        <v>0</v>
      </c>
      <c r="AM369" s="130" t="e">
        <f>IF(COUNTBLANK(K369:AB369)&lt;&gt;13,IF(Table3[[#This Row],[Comments]]="Please order in multiples of 20. Minimum order of 100.",IF(COUNTBLANK(Table3[[#This Row],[Date 1]:[Order]])=12,"",1),1),IF(OR(G369="yes",H369="yes",I369="yes",F369="yes",#REF!="yes",J369="yes"),1,""))</f>
        <v>#REF!</v>
      </c>
    </row>
    <row r="370" spans="2:39" ht="36" thickBot="1">
      <c r="B370" s="135" t="s">
        <v>8200</v>
      </c>
      <c r="C370" s="133" t="s">
        <v>7615</v>
      </c>
      <c r="D370" s="131" t="s">
        <v>8121</v>
      </c>
      <c r="E370" s="23" t="s">
        <v>7731</v>
      </c>
      <c r="F370" s="118" t="s">
        <v>16</v>
      </c>
      <c r="G370" s="22" t="s">
        <v>16</v>
      </c>
      <c r="H370" s="22" t="s">
        <v>626</v>
      </c>
      <c r="I370" s="22" t="s">
        <v>16</v>
      </c>
      <c r="J370" s="22" t="s">
        <v>626</v>
      </c>
      <c r="K370" s="119"/>
      <c r="L370" s="120"/>
      <c r="M370" s="120"/>
      <c r="N370" s="120"/>
      <c r="O370" s="120"/>
      <c r="P370" s="120"/>
      <c r="Q370" s="120"/>
      <c r="R370" s="121"/>
      <c r="S370" s="218" t="str">
        <f>Table3[[#This Row],[Column12]]</f>
        <v>tags included</v>
      </c>
      <c r="T370" s="267"/>
      <c r="U370" s="122" t="str">
        <f>IF(Table3[[#This Row],[TagOrderMethod]]="Ratio:","plants per 1 tag",IF(Table3[[#This Row],[TagOrderMethod]]="tags included","",IF(Table3[[#This Row],[TagOrderMethod]]="Qty:","tags",IF(Table3[[#This Row],[TagOrderMethod]]="Auto:",IF(T370&lt;&gt;"","tags","")))))</f>
        <v/>
      </c>
      <c r="V370" s="123">
        <v>50</v>
      </c>
      <c r="W370" s="123" t="str">
        <f>IF(ISNUMBER(SEARCH("tag",Table3[[#This Row],[Notes]])), "Yes", "No")</f>
        <v>Yes</v>
      </c>
      <c r="X370" s="123" t="str">
        <f>IF(Table3[[#This Row],[Column11]]="yes","tags included","Auto:")</f>
        <v>tags included</v>
      </c>
      <c r="Y37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7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Row],[TagOrderMethod]]="Auto:",IF(T370&gt;0,T370,IF(COUNTBLANK(K370:R370)=8,"",(IF(Table3[[#This Row],[Column11]]&lt;&gt;"no",Table3[[#This Row],[Size]]*(SUM(Table3[[#This Row],[Date 1]:[Date 8]])),"")))),""))),(Table3[[#This Row],[Bundle]])),"")</f>
        <v/>
      </c>
      <c r="AA370" s="74" t="str">
        <f t="shared" si="6"/>
        <v/>
      </c>
      <c r="AB370" s="124"/>
      <c r="AC370" s="125"/>
      <c r="AD370" s="126"/>
      <c r="AE370" s="127"/>
      <c r="AF370" s="33" t="s">
        <v>16</v>
      </c>
      <c r="AG370" s="33" t="s">
        <v>16</v>
      </c>
      <c r="AH370" s="33" t="s">
        <v>626</v>
      </c>
      <c r="AI370" s="33" t="s">
        <v>16</v>
      </c>
      <c r="AJ370" s="33" t="s">
        <v>626</v>
      </c>
      <c r="AK370" s="129" t="b">
        <f>IF(AND(Table3[[#This Row],[Column7]]=TRUE,COUNTBLANK(Table3[[#This Row],[Date 1]:[Date 8]])=8),TRUE,FALSE)</f>
        <v>0</v>
      </c>
      <c r="AL370" s="129" t="b">
        <f>COUNTIF(Table3[[#This Row],[26]:[512]],"yes")&gt;0</f>
        <v>0</v>
      </c>
      <c r="AM370" s="130" t="e">
        <f>IF(COUNTBLANK(K370:AB370)&lt;&gt;13,IF(Table3[[#This Row],[Comments]]="Please order in multiples of 20. Minimum order of 100.",IF(COUNTBLANK(Table3[[#This Row],[Date 1]:[Order]])=12,"",1),1),IF(OR(G370="yes",H370="yes",I370="yes",F370="yes",#REF!="yes",J370="yes"),1,""))</f>
        <v>#REF!</v>
      </c>
    </row>
    <row r="371" spans="2:39" ht="36" thickBot="1">
      <c r="B371" s="135" t="s">
        <v>8200</v>
      </c>
      <c r="C371" s="133" t="s">
        <v>7615</v>
      </c>
      <c r="D371" s="131" t="s">
        <v>8123</v>
      </c>
      <c r="E371" s="23" t="s">
        <v>7731</v>
      </c>
      <c r="F371" s="118" t="s">
        <v>16</v>
      </c>
      <c r="G371" s="22" t="s">
        <v>16</v>
      </c>
      <c r="H371" s="22" t="s">
        <v>626</v>
      </c>
      <c r="I371" s="22" t="s">
        <v>16</v>
      </c>
      <c r="J371" s="22" t="s">
        <v>626</v>
      </c>
      <c r="K371" s="119"/>
      <c r="L371" s="120"/>
      <c r="M371" s="120"/>
      <c r="N371" s="120"/>
      <c r="O371" s="120"/>
      <c r="P371" s="120"/>
      <c r="Q371" s="120"/>
      <c r="R371" s="121"/>
      <c r="S371" s="218" t="str">
        <f>Table3[[#This Row],[Column12]]</f>
        <v>tags included</v>
      </c>
      <c r="T371" s="267"/>
      <c r="U371" s="122" t="str">
        <f>IF(Table3[[#This Row],[TagOrderMethod]]="Ratio:","plants per 1 tag",IF(Table3[[#This Row],[TagOrderMethod]]="tags included","",IF(Table3[[#This Row],[TagOrderMethod]]="Qty:","tags",IF(Table3[[#This Row],[TagOrderMethod]]="Auto:",IF(T371&lt;&gt;"","tags","")))))</f>
        <v/>
      </c>
      <c r="V371" s="123">
        <v>50</v>
      </c>
      <c r="W371" s="123" t="str">
        <f>IF(ISNUMBER(SEARCH("tag",Table3[[#This Row],[Notes]])), "Yes", "No")</f>
        <v>Yes</v>
      </c>
      <c r="X371" s="123" t="str">
        <f>IF(Table3[[#This Row],[Column11]]="yes","tags included","Auto:")</f>
        <v>tags included</v>
      </c>
      <c r="Y37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7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Row],[TagOrderMethod]]="Auto:",IF(T371&gt;0,T371,IF(COUNTBLANK(K371:R371)=8,"",(IF(Table3[[#This Row],[Column11]]&lt;&gt;"no",Table3[[#This Row],[Size]]*(SUM(Table3[[#This Row],[Date 1]:[Date 8]])),"")))),""))),(Table3[[#This Row],[Bundle]])),"")</f>
        <v/>
      </c>
      <c r="AA371" s="74" t="str">
        <f t="shared" si="6"/>
        <v/>
      </c>
      <c r="AB371" s="124"/>
      <c r="AC371" s="125"/>
      <c r="AD371" s="126"/>
      <c r="AE371" s="127"/>
      <c r="AF371" s="33" t="s">
        <v>16</v>
      </c>
      <c r="AG371" s="33" t="s">
        <v>16</v>
      </c>
      <c r="AH371" s="33" t="s">
        <v>626</v>
      </c>
      <c r="AI371" s="33" t="s">
        <v>16</v>
      </c>
      <c r="AJ371" s="33" t="s">
        <v>626</v>
      </c>
      <c r="AK371" s="129" t="b">
        <f>IF(AND(Table3[[#This Row],[Column7]]=TRUE,COUNTBLANK(Table3[[#This Row],[Date 1]:[Date 8]])=8),TRUE,FALSE)</f>
        <v>0</v>
      </c>
      <c r="AL371" s="129" t="b">
        <f>COUNTIF(Table3[[#This Row],[26]:[512]],"yes")&gt;0</f>
        <v>0</v>
      </c>
      <c r="AM371" s="130" t="e">
        <f>IF(COUNTBLANK(K371:AB371)&lt;&gt;13,IF(Table3[[#This Row],[Comments]]="Please order in multiples of 20. Minimum order of 100.",IF(COUNTBLANK(Table3[[#This Row],[Date 1]:[Order]])=12,"",1),1),IF(OR(G371="yes",H371="yes",I371="yes",F371="yes",#REF!="yes",J371="yes"),1,""))</f>
        <v>#REF!</v>
      </c>
    </row>
    <row r="372" spans="2:39" ht="36" thickBot="1">
      <c r="B372" s="135" t="s">
        <v>8200</v>
      </c>
      <c r="C372" s="133" t="s">
        <v>7615</v>
      </c>
      <c r="D372" s="131" t="s">
        <v>8120</v>
      </c>
      <c r="E372" s="23" t="s">
        <v>7731</v>
      </c>
      <c r="F372" s="118" t="s">
        <v>16</v>
      </c>
      <c r="G372" s="22" t="s">
        <v>16</v>
      </c>
      <c r="H372" s="22" t="s">
        <v>626</v>
      </c>
      <c r="I372" s="22" t="s">
        <v>16</v>
      </c>
      <c r="J372" s="22" t="s">
        <v>626</v>
      </c>
      <c r="K372" s="119"/>
      <c r="L372" s="120"/>
      <c r="M372" s="120"/>
      <c r="N372" s="120"/>
      <c r="O372" s="120"/>
      <c r="P372" s="120"/>
      <c r="Q372" s="120"/>
      <c r="R372" s="121"/>
      <c r="S372" s="218" t="str">
        <f>Table3[[#This Row],[Column12]]</f>
        <v>tags included</v>
      </c>
      <c r="T372" s="267"/>
      <c r="U372" s="122" t="str">
        <f>IF(Table3[[#This Row],[TagOrderMethod]]="Ratio:","plants per 1 tag",IF(Table3[[#This Row],[TagOrderMethod]]="tags included","",IF(Table3[[#This Row],[TagOrderMethod]]="Qty:","tags",IF(Table3[[#This Row],[TagOrderMethod]]="Auto:",IF(T372&lt;&gt;"","tags","")))))</f>
        <v/>
      </c>
      <c r="V372" s="123">
        <v>50</v>
      </c>
      <c r="W372" s="123" t="str">
        <f>IF(ISNUMBER(SEARCH("tag",Table3[[#This Row],[Notes]])), "Yes", "No")</f>
        <v>Yes</v>
      </c>
      <c r="X372" s="123" t="str">
        <f>IF(Table3[[#This Row],[Column11]]="yes","tags included","Auto:")</f>
        <v>tags included</v>
      </c>
      <c r="Y37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7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Row],[TagOrderMethod]]="Auto:",IF(T372&gt;0,T372,IF(COUNTBLANK(K372:R372)=8,"",(IF(Table3[[#This Row],[Column11]]&lt;&gt;"no",Table3[[#This Row],[Size]]*(SUM(Table3[[#This Row],[Date 1]:[Date 8]])),"")))),""))),(Table3[[#This Row],[Bundle]])),"")</f>
        <v/>
      </c>
      <c r="AA372" s="74" t="str">
        <f t="shared" si="6"/>
        <v/>
      </c>
      <c r="AB372" s="124"/>
      <c r="AC372" s="125"/>
      <c r="AD372" s="126"/>
      <c r="AE372" s="127"/>
      <c r="AF372" s="33" t="s">
        <v>16</v>
      </c>
      <c r="AG372" s="33" t="s">
        <v>16</v>
      </c>
      <c r="AH372" s="33" t="s">
        <v>626</v>
      </c>
      <c r="AI372" s="33" t="s">
        <v>16</v>
      </c>
      <c r="AJ372" s="33" t="s">
        <v>626</v>
      </c>
      <c r="AK372" s="129" t="b">
        <f>IF(AND(Table3[[#This Row],[Column7]]=TRUE,COUNTBLANK(Table3[[#This Row],[Date 1]:[Date 8]])=8),TRUE,FALSE)</f>
        <v>0</v>
      </c>
      <c r="AL372" s="129" t="b">
        <f>COUNTIF(Table3[[#This Row],[26]:[512]],"yes")&gt;0</f>
        <v>0</v>
      </c>
      <c r="AM372" s="130" t="e">
        <f>IF(COUNTBLANK(K372:AB372)&lt;&gt;13,IF(Table3[[#This Row],[Comments]]="Please order in multiples of 20. Minimum order of 100.",IF(COUNTBLANK(Table3[[#This Row],[Date 1]:[Order]])=12,"",1),1),IF(OR(G372="yes",H372="yes",I372="yes",F372="yes",#REF!="yes",J372="yes"),1,""))</f>
        <v>#REF!</v>
      </c>
    </row>
    <row r="373" spans="2:39" ht="36" thickBot="1">
      <c r="B373" s="135" t="s">
        <v>8200</v>
      </c>
      <c r="C373" s="133" t="s">
        <v>7615</v>
      </c>
      <c r="D373" s="132" t="s">
        <v>7660</v>
      </c>
      <c r="E373" s="23" t="s">
        <v>7731</v>
      </c>
      <c r="F373" s="118" t="s">
        <v>16</v>
      </c>
      <c r="G373" s="22" t="s">
        <v>16</v>
      </c>
      <c r="H373" s="22" t="s">
        <v>626</v>
      </c>
      <c r="I373" s="22" t="s">
        <v>16</v>
      </c>
      <c r="J373" s="22" t="s">
        <v>626</v>
      </c>
      <c r="K373" s="119"/>
      <c r="L373" s="120"/>
      <c r="M373" s="120"/>
      <c r="N373" s="120"/>
      <c r="O373" s="120"/>
      <c r="P373" s="120"/>
      <c r="Q373" s="120"/>
      <c r="R373" s="121"/>
      <c r="S373" s="218" t="str">
        <f>Table3[[#This Row],[Column12]]</f>
        <v>tags included</v>
      </c>
      <c r="T373" s="267"/>
      <c r="U373" s="122" t="str">
        <f>IF(Table3[[#This Row],[TagOrderMethod]]="Ratio:","plants per 1 tag",IF(Table3[[#This Row],[TagOrderMethod]]="tags included","",IF(Table3[[#This Row],[TagOrderMethod]]="Qty:","tags",IF(Table3[[#This Row],[TagOrderMethod]]="Auto:",IF(T373&lt;&gt;"","tags","")))))</f>
        <v/>
      </c>
      <c r="V373" s="123">
        <v>50</v>
      </c>
      <c r="W373" s="123" t="str">
        <f>IF(ISNUMBER(SEARCH("tag",Table3[[#This Row],[Notes]])), "Yes", "No")</f>
        <v>Yes</v>
      </c>
      <c r="X373" s="123" t="str">
        <f>IF(Table3[[#This Row],[Column11]]="yes","tags included","Auto:")</f>
        <v>tags included</v>
      </c>
      <c r="Y37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7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Row],[TagOrderMethod]]="Auto:",IF(T373&gt;0,T373,IF(COUNTBLANK(K373:R373)=8,"",(IF(Table3[[#This Row],[Column11]]&lt;&gt;"no",Table3[[#This Row],[Size]]*(SUM(Table3[[#This Row],[Date 1]:[Date 8]])),"")))),""))),(Table3[[#This Row],[Bundle]])),"")</f>
        <v/>
      </c>
      <c r="AA373" s="74" t="str">
        <f t="shared" si="6"/>
        <v/>
      </c>
      <c r="AB373" s="124"/>
      <c r="AC373" s="125"/>
      <c r="AD373" s="126"/>
      <c r="AE373" s="127"/>
      <c r="AF373" s="33" t="s">
        <v>16</v>
      </c>
      <c r="AG373" s="33" t="s">
        <v>16</v>
      </c>
      <c r="AH373" s="33" t="s">
        <v>626</v>
      </c>
      <c r="AI373" s="33" t="s">
        <v>16</v>
      </c>
      <c r="AJ373" s="33" t="s">
        <v>626</v>
      </c>
      <c r="AK373" s="129" t="b">
        <f>IF(AND(Table3[[#This Row],[Column7]]=TRUE,COUNTBLANK(Table3[[#This Row],[Date 1]:[Date 8]])=8),TRUE,FALSE)</f>
        <v>0</v>
      </c>
      <c r="AL373" s="129" t="b">
        <f>COUNTIF(Table3[[#This Row],[26]:[512]],"yes")&gt;0</f>
        <v>0</v>
      </c>
      <c r="AM373" s="130" t="e">
        <f>IF(COUNTBLANK(K373:AB373)&lt;&gt;13,IF(Table3[[#This Row],[Comments]]="Please order in multiples of 20. Minimum order of 100.",IF(COUNTBLANK(Table3[[#This Row],[Date 1]:[Order]])=12,"",1),1),IF(OR(G373="yes",H373="yes",I373="yes",F373="yes",#REF!="yes",J373="yes"),1,""))</f>
        <v>#REF!</v>
      </c>
    </row>
    <row r="374" spans="2:39" ht="36" thickBot="1">
      <c r="B374" s="135" t="s">
        <v>8200</v>
      </c>
      <c r="C374" s="133" t="s">
        <v>7615</v>
      </c>
      <c r="D374" s="132" t="s">
        <v>7661</v>
      </c>
      <c r="E374" s="23" t="s">
        <v>7731</v>
      </c>
      <c r="F374" s="118" t="s">
        <v>16</v>
      </c>
      <c r="G374" s="22" t="s">
        <v>16</v>
      </c>
      <c r="H374" s="22" t="s">
        <v>626</v>
      </c>
      <c r="I374" s="22" t="s">
        <v>16</v>
      </c>
      <c r="J374" s="22" t="s">
        <v>626</v>
      </c>
      <c r="K374" s="119"/>
      <c r="L374" s="120"/>
      <c r="M374" s="120"/>
      <c r="N374" s="120"/>
      <c r="O374" s="120"/>
      <c r="P374" s="120"/>
      <c r="Q374" s="120"/>
      <c r="R374" s="121"/>
      <c r="S374" s="218" t="str">
        <f>Table3[[#This Row],[Column12]]</f>
        <v>tags included</v>
      </c>
      <c r="T374" s="267"/>
      <c r="U374" s="122" t="str">
        <f>IF(Table3[[#This Row],[TagOrderMethod]]="Ratio:","plants per 1 tag",IF(Table3[[#This Row],[TagOrderMethod]]="tags included","",IF(Table3[[#This Row],[TagOrderMethod]]="Qty:","tags",IF(Table3[[#This Row],[TagOrderMethod]]="Auto:",IF(T374&lt;&gt;"","tags","")))))</f>
        <v/>
      </c>
      <c r="V374" s="123">
        <v>50</v>
      </c>
      <c r="W374" s="123" t="str">
        <f>IF(ISNUMBER(SEARCH("tag",Table3[[#This Row],[Notes]])), "Yes", "No")</f>
        <v>Yes</v>
      </c>
      <c r="X374" s="123" t="str">
        <f>IF(Table3[[#This Row],[Column11]]="yes","tags included","Auto:")</f>
        <v>tags included</v>
      </c>
      <c r="Y37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7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Row],[TagOrderMethod]]="Auto:",IF(T374&gt;0,T374,IF(COUNTBLANK(K374:R374)=8,"",(IF(Table3[[#This Row],[Column11]]&lt;&gt;"no",Table3[[#This Row],[Size]]*(SUM(Table3[[#This Row],[Date 1]:[Date 8]])),"")))),""))),(Table3[[#This Row],[Bundle]])),"")</f>
        <v/>
      </c>
      <c r="AA374" s="74" t="str">
        <f t="shared" si="6"/>
        <v/>
      </c>
      <c r="AB374" s="124"/>
      <c r="AC374" s="125"/>
      <c r="AD374" s="126"/>
      <c r="AE374" s="127"/>
      <c r="AF374" s="33" t="s">
        <v>16</v>
      </c>
      <c r="AG374" s="33" t="s">
        <v>16</v>
      </c>
      <c r="AH374" s="33" t="s">
        <v>626</v>
      </c>
      <c r="AI374" s="33" t="s">
        <v>16</v>
      </c>
      <c r="AJ374" s="33" t="s">
        <v>626</v>
      </c>
      <c r="AK374" s="129" t="b">
        <f>IF(AND(Table3[[#This Row],[Column7]]=TRUE,COUNTBLANK(Table3[[#This Row],[Date 1]:[Date 8]])=8),TRUE,FALSE)</f>
        <v>0</v>
      </c>
      <c r="AL374" s="129" t="b">
        <f>COUNTIF(Table3[[#This Row],[26]:[512]],"yes")&gt;0</f>
        <v>0</v>
      </c>
      <c r="AM374" s="130" t="e">
        <f>IF(COUNTBLANK(K374:AB374)&lt;&gt;13,IF(Table3[[#This Row],[Comments]]="Please order in multiples of 20. Minimum order of 100.",IF(COUNTBLANK(Table3[[#This Row],[Date 1]:[Order]])=12,"",1),1),IF(OR(G374="yes",H374="yes",I374="yes",F374="yes",#REF!="yes",J374="yes"),1,""))</f>
        <v>#REF!</v>
      </c>
    </row>
    <row r="375" spans="2:39" ht="36" thickBot="1">
      <c r="B375" s="135" t="s">
        <v>8200</v>
      </c>
      <c r="C375" s="133" t="s">
        <v>7615</v>
      </c>
      <c r="D375" s="132" t="s">
        <v>7662</v>
      </c>
      <c r="E375" s="23" t="s">
        <v>7731</v>
      </c>
      <c r="F375" s="118" t="s">
        <v>16</v>
      </c>
      <c r="G375" s="22" t="s">
        <v>16</v>
      </c>
      <c r="H375" s="22" t="s">
        <v>626</v>
      </c>
      <c r="I375" s="22" t="s">
        <v>16</v>
      </c>
      <c r="J375" s="22" t="s">
        <v>626</v>
      </c>
      <c r="K375" s="119"/>
      <c r="L375" s="120"/>
      <c r="M375" s="120"/>
      <c r="N375" s="120"/>
      <c r="O375" s="120"/>
      <c r="P375" s="120"/>
      <c r="Q375" s="120"/>
      <c r="R375" s="121"/>
      <c r="S375" s="218" t="str">
        <f>Table3[[#This Row],[Column12]]</f>
        <v>tags included</v>
      </c>
      <c r="T375" s="267"/>
      <c r="U375" s="122" t="str">
        <f>IF(Table3[[#This Row],[TagOrderMethod]]="Ratio:","plants per 1 tag",IF(Table3[[#This Row],[TagOrderMethod]]="tags included","",IF(Table3[[#This Row],[TagOrderMethod]]="Qty:","tags",IF(Table3[[#This Row],[TagOrderMethod]]="Auto:",IF(T375&lt;&gt;"","tags","")))))</f>
        <v/>
      </c>
      <c r="V375" s="123">
        <v>50</v>
      </c>
      <c r="W375" s="123" t="str">
        <f>IF(ISNUMBER(SEARCH("tag",Table3[[#This Row],[Notes]])), "Yes", "No")</f>
        <v>Yes</v>
      </c>
      <c r="X375" s="123" t="str">
        <f>IF(Table3[[#This Row],[Column11]]="yes","tags included","Auto:")</f>
        <v>tags included</v>
      </c>
      <c r="Y37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7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Row],[TagOrderMethod]]="Auto:",IF(T375&gt;0,T375,IF(COUNTBLANK(K375:R375)=8,"",(IF(Table3[[#This Row],[Column11]]&lt;&gt;"no",Table3[[#This Row],[Size]]*(SUM(Table3[[#This Row],[Date 1]:[Date 8]])),"")))),""))),(Table3[[#This Row],[Bundle]])),"")</f>
        <v/>
      </c>
      <c r="AA375" s="74" t="str">
        <f t="shared" si="6"/>
        <v/>
      </c>
      <c r="AB375" s="124"/>
      <c r="AC375" s="125"/>
      <c r="AD375" s="126"/>
      <c r="AE375" s="127"/>
      <c r="AF375" s="33" t="s">
        <v>16</v>
      </c>
      <c r="AG375" s="33" t="s">
        <v>16</v>
      </c>
      <c r="AH375" s="33" t="s">
        <v>626</v>
      </c>
      <c r="AI375" s="33" t="s">
        <v>16</v>
      </c>
      <c r="AJ375" s="33" t="s">
        <v>626</v>
      </c>
      <c r="AK375" s="129" t="b">
        <f>IF(AND(Table3[[#This Row],[Column7]]=TRUE,COUNTBLANK(Table3[[#This Row],[Date 1]:[Date 8]])=8),TRUE,FALSE)</f>
        <v>0</v>
      </c>
      <c r="AL375" s="129" t="b">
        <f>COUNTIF(Table3[[#This Row],[26]:[512]],"yes")&gt;0</f>
        <v>0</v>
      </c>
      <c r="AM375" s="130" t="e">
        <f>IF(COUNTBLANK(K375:AB375)&lt;&gt;13,IF(Table3[[#This Row],[Comments]]="Please order in multiples of 20. Minimum order of 100.",IF(COUNTBLANK(Table3[[#This Row],[Date 1]:[Order]])=12,"",1),1),IF(OR(G375="yes",H375="yes",I375="yes",F375="yes",#REF!="yes",J375="yes"),1,""))</f>
        <v>#REF!</v>
      </c>
    </row>
    <row r="376" spans="2:39" ht="36" thickBot="1">
      <c r="B376" s="135" t="s">
        <v>8200</v>
      </c>
      <c r="C376" s="133" t="s">
        <v>7615</v>
      </c>
      <c r="D376" s="132" t="s">
        <v>7831</v>
      </c>
      <c r="E376" s="23" t="s">
        <v>7731</v>
      </c>
      <c r="F376" s="118" t="s">
        <v>16</v>
      </c>
      <c r="G376" s="22" t="s">
        <v>16</v>
      </c>
      <c r="H376" s="22" t="s">
        <v>626</v>
      </c>
      <c r="I376" s="22" t="s">
        <v>16</v>
      </c>
      <c r="J376" s="22" t="s">
        <v>626</v>
      </c>
      <c r="K376" s="119"/>
      <c r="L376" s="120"/>
      <c r="M376" s="120"/>
      <c r="N376" s="120"/>
      <c r="O376" s="120"/>
      <c r="P376" s="120"/>
      <c r="Q376" s="120"/>
      <c r="R376" s="121"/>
      <c r="S376" s="218" t="str">
        <f>Table3[[#This Row],[Column12]]</f>
        <v>tags included</v>
      </c>
      <c r="T376" s="267"/>
      <c r="U376" s="122" t="str">
        <f>IF(Table3[[#This Row],[TagOrderMethod]]="Ratio:","plants per 1 tag",IF(Table3[[#This Row],[TagOrderMethod]]="tags included","",IF(Table3[[#This Row],[TagOrderMethod]]="Qty:","tags",IF(Table3[[#This Row],[TagOrderMethod]]="Auto:",IF(T376&lt;&gt;"","tags","")))))</f>
        <v/>
      </c>
      <c r="V376" s="123">
        <v>50</v>
      </c>
      <c r="W376" s="123" t="str">
        <f>IF(ISNUMBER(SEARCH("tag",Table3[[#This Row],[Notes]])), "Yes", "No")</f>
        <v>Yes</v>
      </c>
      <c r="X376" s="123" t="str">
        <f>IF(Table3[[#This Row],[Column11]]="yes","tags included","Auto:")</f>
        <v>tags included</v>
      </c>
      <c r="Y37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7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Row],[TagOrderMethod]]="Auto:",IF(T376&gt;0,T376,IF(COUNTBLANK(K376:R376)=8,"",(IF(Table3[[#This Row],[Column11]]&lt;&gt;"no",Table3[[#This Row],[Size]]*(SUM(Table3[[#This Row],[Date 1]:[Date 8]])),"")))),""))),(Table3[[#This Row],[Bundle]])),"")</f>
        <v/>
      </c>
      <c r="AA376" s="74" t="str">
        <f t="shared" si="6"/>
        <v/>
      </c>
      <c r="AB376" s="124"/>
      <c r="AC376" s="125"/>
      <c r="AD376" s="126"/>
      <c r="AE376" s="127"/>
      <c r="AF376" s="33" t="s">
        <v>16</v>
      </c>
      <c r="AG376" s="33" t="s">
        <v>16</v>
      </c>
      <c r="AH376" s="33" t="s">
        <v>626</v>
      </c>
      <c r="AI376" s="33" t="s">
        <v>16</v>
      </c>
      <c r="AJ376" s="33" t="s">
        <v>626</v>
      </c>
      <c r="AK376" s="129" t="b">
        <f>IF(AND(Table3[[#This Row],[Column7]]=TRUE,COUNTBLANK(Table3[[#This Row],[Date 1]:[Date 8]])=8),TRUE,FALSE)</f>
        <v>0</v>
      </c>
      <c r="AL376" s="129" t="b">
        <f>COUNTIF(Table3[[#This Row],[26]:[512]],"yes")&gt;0</f>
        <v>0</v>
      </c>
      <c r="AM376" s="130" t="e">
        <f>IF(COUNTBLANK(K376:AB376)&lt;&gt;13,IF(Table3[[#This Row],[Comments]]="Please order in multiples of 20. Minimum order of 100.",IF(COUNTBLANK(Table3[[#This Row],[Date 1]:[Order]])=12,"",1),1),IF(OR(G376="yes",H376="yes",I376="yes",F376="yes",#REF!="yes",J376="yes"),1,""))</f>
        <v>#REF!</v>
      </c>
    </row>
    <row r="377" spans="2:39" ht="36" thickBot="1">
      <c r="B377" s="135" t="s">
        <v>8200</v>
      </c>
      <c r="C377" s="133" t="s">
        <v>7615</v>
      </c>
      <c r="D377" s="132" t="s">
        <v>7663</v>
      </c>
      <c r="E377" s="23" t="s">
        <v>7731</v>
      </c>
      <c r="F377" s="118" t="s">
        <v>16</v>
      </c>
      <c r="G377" s="22" t="s">
        <v>16</v>
      </c>
      <c r="H377" s="22" t="s">
        <v>626</v>
      </c>
      <c r="I377" s="22" t="s">
        <v>16</v>
      </c>
      <c r="J377" s="22" t="s">
        <v>626</v>
      </c>
      <c r="K377" s="119"/>
      <c r="L377" s="120"/>
      <c r="M377" s="120"/>
      <c r="N377" s="120"/>
      <c r="O377" s="120"/>
      <c r="P377" s="120"/>
      <c r="Q377" s="120"/>
      <c r="R377" s="121"/>
      <c r="S377" s="218" t="str">
        <f>Table3[[#This Row],[Column12]]</f>
        <v>tags included</v>
      </c>
      <c r="T377" s="267"/>
      <c r="U377" s="122" t="str">
        <f>IF(Table3[[#This Row],[TagOrderMethod]]="Ratio:","plants per 1 tag",IF(Table3[[#This Row],[TagOrderMethod]]="tags included","",IF(Table3[[#This Row],[TagOrderMethod]]="Qty:","tags",IF(Table3[[#This Row],[TagOrderMethod]]="Auto:",IF(T377&lt;&gt;"","tags","")))))</f>
        <v/>
      </c>
      <c r="V377" s="123">
        <v>50</v>
      </c>
      <c r="W377" s="123" t="str">
        <f>IF(ISNUMBER(SEARCH("tag",Table3[[#This Row],[Notes]])), "Yes", "No")</f>
        <v>Yes</v>
      </c>
      <c r="X377" s="123" t="str">
        <f>IF(Table3[[#This Row],[Column11]]="yes","tags included","Auto:")</f>
        <v>tags included</v>
      </c>
      <c r="Y37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7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Row],[TagOrderMethod]]="Auto:",IF(T377&gt;0,T377,IF(COUNTBLANK(K377:R377)=8,"",(IF(Table3[[#This Row],[Column11]]&lt;&gt;"no",Table3[[#This Row],[Size]]*(SUM(Table3[[#This Row],[Date 1]:[Date 8]])),"")))),""))),(Table3[[#This Row],[Bundle]])),"")</f>
        <v/>
      </c>
      <c r="AA377" s="74" t="str">
        <f t="shared" si="6"/>
        <v/>
      </c>
      <c r="AB377" s="124"/>
      <c r="AC377" s="125"/>
      <c r="AD377" s="126"/>
      <c r="AE377" s="127"/>
      <c r="AF377" s="33" t="s">
        <v>16</v>
      </c>
      <c r="AG377" s="33" t="s">
        <v>16</v>
      </c>
      <c r="AH377" s="33" t="s">
        <v>626</v>
      </c>
      <c r="AI377" s="33" t="s">
        <v>16</v>
      </c>
      <c r="AJ377" s="33" t="s">
        <v>626</v>
      </c>
      <c r="AK377" s="129" t="b">
        <f>IF(AND(Table3[[#This Row],[Column7]]=TRUE,COUNTBLANK(Table3[[#This Row],[Date 1]:[Date 8]])=8),TRUE,FALSE)</f>
        <v>0</v>
      </c>
      <c r="AL377" s="129" t="b">
        <f>COUNTIF(Table3[[#This Row],[26]:[512]],"yes")&gt;0</f>
        <v>0</v>
      </c>
      <c r="AM377" s="130" t="e">
        <f>IF(COUNTBLANK(K377:AB377)&lt;&gt;13,IF(Table3[[#This Row],[Comments]]="Please order in multiples of 20. Minimum order of 100.",IF(COUNTBLANK(Table3[[#This Row],[Date 1]:[Order]])=12,"",1),1),IF(OR(G377="yes",H377="yes",I377="yes",F377="yes",#REF!="yes",J377="yes"),1,""))</f>
        <v>#REF!</v>
      </c>
    </row>
    <row r="378" spans="2:39" ht="36" thickBot="1">
      <c r="B378" s="135" t="s">
        <v>8200</v>
      </c>
      <c r="C378" s="133" t="s">
        <v>7615</v>
      </c>
      <c r="D378" s="132" t="s">
        <v>7664</v>
      </c>
      <c r="E378" s="23" t="s">
        <v>7731</v>
      </c>
      <c r="F378" s="118" t="s">
        <v>16</v>
      </c>
      <c r="G378" s="22" t="s">
        <v>16</v>
      </c>
      <c r="H378" s="22" t="s">
        <v>626</v>
      </c>
      <c r="I378" s="22" t="s">
        <v>16</v>
      </c>
      <c r="J378" s="22" t="s">
        <v>626</v>
      </c>
      <c r="K378" s="119"/>
      <c r="L378" s="120"/>
      <c r="M378" s="120"/>
      <c r="N378" s="120"/>
      <c r="O378" s="120"/>
      <c r="P378" s="120"/>
      <c r="Q378" s="120"/>
      <c r="R378" s="121"/>
      <c r="S378" s="218" t="str">
        <f>Table3[[#This Row],[Column12]]</f>
        <v>tags included</v>
      </c>
      <c r="T378" s="267"/>
      <c r="U378" s="122" t="str">
        <f>IF(Table3[[#This Row],[TagOrderMethod]]="Ratio:","plants per 1 tag",IF(Table3[[#This Row],[TagOrderMethod]]="tags included","",IF(Table3[[#This Row],[TagOrderMethod]]="Qty:","tags",IF(Table3[[#This Row],[TagOrderMethod]]="Auto:",IF(T378&lt;&gt;"","tags","")))))</f>
        <v/>
      </c>
      <c r="V378" s="123">
        <v>50</v>
      </c>
      <c r="W378" s="123" t="str">
        <f>IF(ISNUMBER(SEARCH("tag",Table3[[#This Row],[Notes]])), "Yes", "No")</f>
        <v>Yes</v>
      </c>
      <c r="X378" s="123" t="str">
        <f>IF(Table3[[#This Row],[Column11]]="yes","tags included","Auto:")</f>
        <v>tags included</v>
      </c>
      <c r="Y37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7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Row],[TagOrderMethod]]="Auto:",IF(T378&gt;0,T378,IF(COUNTBLANK(K378:R378)=8,"",(IF(Table3[[#This Row],[Column11]]&lt;&gt;"no",Table3[[#This Row],[Size]]*(SUM(Table3[[#This Row],[Date 1]:[Date 8]])),"")))),""))),(Table3[[#This Row],[Bundle]])),"")</f>
        <v/>
      </c>
      <c r="AA378" s="74" t="str">
        <f t="shared" si="6"/>
        <v/>
      </c>
      <c r="AB378" s="124"/>
      <c r="AC378" s="125"/>
      <c r="AD378" s="126"/>
      <c r="AE378" s="127"/>
      <c r="AF378" s="33" t="s">
        <v>16</v>
      </c>
      <c r="AG378" s="33" t="s">
        <v>16</v>
      </c>
      <c r="AH378" s="33" t="s">
        <v>626</v>
      </c>
      <c r="AI378" s="33" t="s">
        <v>16</v>
      </c>
      <c r="AJ378" s="33" t="s">
        <v>626</v>
      </c>
      <c r="AK378" s="129" t="b">
        <f>IF(AND(Table3[[#This Row],[Column7]]=TRUE,COUNTBLANK(Table3[[#This Row],[Date 1]:[Date 8]])=8),TRUE,FALSE)</f>
        <v>0</v>
      </c>
      <c r="AL378" s="129" t="b">
        <f>COUNTIF(Table3[[#This Row],[26]:[512]],"yes")&gt;0</f>
        <v>0</v>
      </c>
      <c r="AM378" s="130" t="e">
        <f>IF(COUNTBLANK(K378:AB378)&lt;&gt;13,IF(Table3[[#This Row],[Comments]]="Please order in multiples of 20. Minimum order of 100.",IF(COUNTBLANK(Table3[[#This Row],[Date 1]:[Order]])=12,"",1),1),IF(OR(G378="yes",H378="yes",I378="yes",F378="yes",#REF!="yes",J378="yes"),1,""))</f>
        <v>#REF!</v>
      </c>
    </row>
    <row r="379" spans="2:39" ht="36" thickBot="1">
      <c r="B379" s="135" t="s">
        <v>8200</v>
      </c>
      <c r="C379" s="133" t="s">
        <v>7615</v>
      </c>
      <c r="D379" s="132" t="s">
        <v>7665</v>
      </c>
      <c r="E379" s="23" t="s">
        <v>7731</v>
      </c>
      <c r="F379" s="118" t="s">
        <v>16</v>
      </c>
      <c r="G379" s="22" t="s">
        <v>16</v>
      </c>
      <c r="H379" s="22" t="s">
        <v>626</v>
      </c>
      <c r="I379" s="22" t="s">
        <v>16</v>
      </c>
      <c r="J379" s="22" t="s">
        <v>626</v>
      </c>
      <c r="K379" s="119"/>
      <c r="L379" s="120"/>
      <c r="M379" s="120"/>
      <c r="N379" s="120"/>
      <c r="O379" s="120"/>
      <c r="P379" s="120"/>
      <c r="Q379" s="120"/>
      <c r="R379" s="121"/>
      <c r="S379" s="218" t="str">
        <f>Table3[[#This Row],[Column12]]</f>
        <v>tags included</v>
      </c>
      <c r="T379" s="267"/>
      <c r="U379" s="122" t="str">
        <f>IF(Table3[[#This Row],[TagOrderMethod]]="Ratio:","plants per 1 tag",IF(Table3[[#This Row],[TagOrderMethod]]="tags included","",IF(Table3[[#This Row],[TagOrderMethod]]="Qty:","tags",IF(Table3[[#This Row],[TagOrderMethod]]="Auto:",IF(T379&lt;&gt;"","tags","")))))</f>
        <v/>
      </c>
      <c r="V379" s="123">
        <v>50</v>
      </c>
      <c r="W379" s="123" t="str">
        <f>IF(ISNUMBER(SEARCH("tag",Table3[[#This Row],[Notes]])), "Yes", "No")</f>
        <v>Yes</v>
      </c>
      <c r="X379" s="123" t="str">
        <f>IF(Table3[[#This Row],[Column11]]="yes","tags included","Auto:")</f>
        <v>tags included</v>
      </c>
      <c r="Y37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7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Row],[TagOrderMethod]]="Auto:",IF(T379&gt;0,T379,IF(COUNTBLANK(K379:R379)=8,"",(IF(Table3[[#This Row],[Column11]]&lt;&gt;"no",Table3[[#This Row],[Size]]*(SUM(Table3[[#This Row],[Date 1]:[Date 8]])),"")))),""))),(Table3[[#This Row],[Bundle]])),"")</f>
        <v/>
      </c>
      <c r="AA379" s="74" t="str">
        <f t="shared" si="6"/>
        <v/>
      </c>
      <c r="AB379" s="124"/>
      <c r="AC379" s="125"/>
      <c r="AD379" s="126"/>
      <c r="AE379" s="127"/>
      <c r="AF379" s="33" t="s">
        <v>16</v>
      </c>
      <c r="AG379" s="33" t="s">
        <v>16</v>
      </c>
      <c r="AH379" s="33" t="s">
        <v>626</v>
      </c>
      <c r="AI379" s="33" t="s">
        <v>16</v>
      </c>
      <c r="AJ379" s="33" t="s">
        <v>626</v>
      </c>
      <c r="AK379" s="129" t="b">
        <f>IF(AND(Table3[[#This Row],[Column7]]=TRUE,COUNTBLANK(Table3[[#This Row],[Date 1]:[Date 8]])=8),TRUE,FALSE)</f>
        <v>0</v>
      </c>
      <c r="AL379" s="129" t="b">
        <f>COUNTIF(Table3[[#This Row],[26]:[512]],"yes")&gt;0</f>
        <v>0</v>
      </c>
      <c r="AM379" s="130" t="e">
        <f>IF(COUNTBLANK(K379:AB379)&lt;&gt;13,IF(Table3[[#This Row],[Comments]]="Please order in multiples of 20. Minimum order of 100.",IF(COUNTBLANK(Table3[[#This Row],[Date 1]:[Order]])=12,"",1),1),IF(OR(G379="yes",H379="yes",I379="yes",F379="yes",#REF!="yes",J379="yes"),1,""))</f>
        <v>#REF!</v>
      </c>
    </row>
    <row r="380" spans="2:39" ht="36" thickBot="1">
      <c r="B380" s="135" t="s">
        <v>8200</v>
      </c>
      <c r="C380" s="133" t="s">
        <v>7615</v>
      </c>
      <c r="D380" s="132" t="s">
        <v>7666</v>
      </c>
      <c r="E380" s="23" t="s">
        <v>7731</v>
      </c>
      <c r="F380" s="118" t="s">
        <v>16</v>
      </c>
      <c r="G380" s="22" t="s">
        <v>16</v>
      </c>
      <c r="H380" s="22" t="s">
        <v>626</v>
      </c>
      <c r="I380" s="22" t="s">
        <v>16</v>
      </c>
      <c r="J380" s="22" t="s">
        <v>626</v>
      </c>
      <c r="K380" s="119"/>
      <c r="L380" s="120"/>
      <c r="M380" s="120"/>
      <c r="N380" s="120"/>
      <c r="O380" s="120"/>
      <c r="P380" s="120"/>
      <c r="Q380" s="120"/>
      <c r="R380" s="121"/>
      <c r="S380" s="218" t="str">
        <f>Table3[[#This Row],[Column12]]</f>
        <v>tags included</v>
      </c>
      <c r="T380" s="267"/>
      <c r="U380" s="122" t="str">
        <f>IF(Table3[[#This Row],[TagOrderMethod]]="Ratio:","plants per 1 tag",IF(Table3[[#This Row],[TagOrderMethod]]="tags included","",IF(Table3[[#This Row],[TagOrderMethod]]="Qty:","tags",IF(Table3[[#This Row],[TagOrderMethod]]="Auto:",IF(T380&lt;&gt;"","tags","")))))</f>
        <v/>
      </c>
      <c r="V380" s="123">
        <v>50</v>
      </c>
      <c r="W380" s="123" t="str">
        <f>IF(ISNUMBER(SEARCH("tag",Table3[[#This Row],[Notes]])), "Yes", "No")</f>
        <v>Yes</v>
      </c>
      <c r="X380" s="123" t="str">
        <f>IF(Table3[[#This Row],[Column11]]="yes","tags included","Auto:")</f>
        <v>tags included</v>
      </c>
      <c r="Y38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8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Row],[TagOrderMethod]]="Auto:",IF(T380&gt;0,T380,IF(COUNTBLANK(K380:R380)=8,"",(IF(Table3[[#This Row],[Column11]]&lt;&gt;"no",Table3[[#This Row],[Size]]*(SUM(Table3[[#This Row],[Date 1]:[Date 8]])),"")))),""))),(Table3[[#This Row],[Bundle]])),"")</f>
        <v/>
      </c>
      <c r="AA380" s="74" t="str">
        <f t="shared" si="6"/>
        <v/>
      </c>
      <c r="AB380" s="124"/>
      <c r="AC380" s="125"/>
      <c r="AD380" s="126"/>
      <c r="AE380" s="127"/>
      <c r="AF380" s="33" t="s">
        <v>16</v>
      </c>
      <c r="AG380" s="33" t="s">
        <v>16</v>
      </c>
      <c r="AH380" s="33" t="s">
        <v>626</v>
      </c>
      <c r="AI380" s="33" t="s">
        <v>16</v>
      </c>
      <c r="AJ380" s="33" t="s">
        <v>626</v>
      </c>
      <c r="AK380" s="129" t="b">
        <f>IF(AND(Table3[[#This Row],[Column7]]=TRUE,COUNTBLANK(Table3[[#This Row],[Date 1]:[Date 8]])=8),TRUE,FALSE)</f>
        <v>0</v>
      </c>
      <c r="AL380" s="129" t="b">
        <f>COUNTIF(Table3[[#This Row],[26]:[512]],"yes")&gt;0</f>
        <v>0</v>
      </c>
      <c r="AM380" s="130" t="e">
        <f>IF(COUNTBLANK(K380:AB380)&lt;&gt;13,IF(Table3[[#This Row],[Comments]]="Please order in multiples of 20. Minimum order of 100.",IF(COUNTBLANK(Table3[[#This Row],[Date 1]:[Order]])=12,"",1),1),IF(OR(G380="yes",H380="yes",I380="yes",F380="yes",#REF!="yes",J380="yes"),1,""))</f>
        <v>#REF!</v>
      </c>
    </row>
    <row r="381" spans="2:39" ht="36" thickBot="1">
      <c r="B381" s="135" t="s">
        <v>8200</v>
      </c>
      <c r="C381" s="133" t="s">
        <v>7615</v>
      </c>
      <c r="D381" s="131" t="s">
        <v>7905</v>
      </c>
      <c r="E381" s="23" t="s">
        <v>7731</v>
      </c>
      <c r="F381" s="22" t="s">
        <v>16</v>
      </c>
      <c r="G381" s="22" t="s">
        <v>16</v>
      </c>
      <c r="H381" s="22" t="s">
        <v>626</v>
      </c>
      <c r="I381" s="22" t="s">
        <v>16</v>
      </c>
      <c r="J381" s="22" t="s">
        <v>626</v>
      </c>
      <c r="K381" s="108"/>
      <c r="L381" s="16"/>
      <c r="M381" s="16"/>
      <c r="N381" s="16"/>
      <c r="O381" s="16"/>
      <c r="P381" s="16"/>
      <c r="Q381" s="16"/>
      <c r="R381" s="109"/>
      <c r="S381" s="218" t="str">
        <f>Table3[[#This Row],[Column12]]</f>
        <v>tags included</v>
      </c>
      <c r="T381" s="110"/>
      <c r="U381" s="122" t="str">
        <f>IF(Table3[[#This Row],[TagOrderMethod]]="Ratio:","plants per 1 tag",IF(Table3[[#This Row],[TagOrderMethod]]="tags included","",IF(Table3[[#This Row],[TagOrderMethod]]="Qty:","tags",IF(Table3[[#This Row],[TagOrderMethod]]="Auto:",IF(T381&lt;&gt;"","tags","")))))</f>
        <v/>
      </c>
      <c r="V381" s="123">
        <v>50</v>
      </c>
      <c r="W381" s="123" t="str">
        <f>IF(ISNUMBER(SEARCH("tag",Table3[[#This Row],[Notes]])), "Yes", "No")</f>
        <v>Yes</v>
      </c>
      <c r="X381" s="123" t="str">
        <f>IF(Table3[[#This Row],[Column11]]="yes","tags included","Auto:")</f>
        <v>tags included</v>
      </c>
      <c r="Y38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8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Row],[TagOrderMethod]]="Auto:",IF(T381&gt;0,T381,IF(COUNTBLANK(K381:R381)=8,"",(IF(Table3[[#This Row],[Column11]]&lt;&gt;"no",Table3[[#This Row],[Size]]*(SUM(Table3[[#This Row],[Date 1]:[Date 8]])),"")))),""))),(Table3[[#This Row],[Bundle]])),"")</f>
        <v/>
      </c>
      <c r="AA381" s="74" t="str">
        <f t="shared" si="6"/>
        <v/>
      </c>
      <c r="AB381" s="60"/>
      <c r="AC381" s="31"/>
      <c r="AD381" s="32"/>
      <c r="AE381" s="33"/>
      <c r="AF381" s="33" t="s">
        <v>16</v>
      </c>
      <c r="AG381" s="33" t="s">
        <v>16</v>
      </c>
      <c r="AH381" s="33" t="s">
        <v>626</v>
      </c>
      <c r="AI381" s="33" t="s">
        <v>16</v>
      </c>
      <c r="AJ381" s="33" t="s">
        <v>626</v>
      </c>
      <c r="AK381" s="105" t="b">
        <f>IF(AND(Table3[[#This Row],[Column7]]=TRUE,COUNTBLANK(Table3[[#This Row],[Date 1]:[Date 8]])=8),TRUE,FALSE)</f>
        <v>0</v>
      </c>
      <c r="AL381" s="105" t="b">
        <f>COUNTIF(Table3[[#This Row],[26]:[512]],"yes")&gt;0</f>
        <v>0</v>
      </c>
      <c r="AM381" s="117" t="e">
        <f>IF(COUNTBLANK(K381:AB381)&lt;&gt;13,IF(Table3[[#This Row],[Comments]]="Please order in multiples of 20. Minimum order of 100.",IF(COUNTBLANK(Table3[[#This Row],[Date 1]:[Order]])=12,"",1),1),IF(OR(G381="yes",H381="yes",I381="yes",F381="yes",#REF!="yes",J381="yes"),1,""))</f>
        <v>#REF!</v>
      </c>
    </row>
    <row r="382" spans="2:39" ht="36" thickBot="1">
      <c r="B382" s="135" t="s">
        <v>8201</v>
      </c>
      <c r="C382" s="133" t="s">
        <v>7729</v>
      </c>
      <c r="D382" s="131" t="s">
        <v>7667</v>
      </c>
      <c r="E382" s="23" t="s">
        <v>7731</v>
      </c>
      <c r="F382" s="22" t="s">
        <v>16</v>
      </c>
      <c r="G382" s="22" t="s">
        <v>16</v>
      </c>
      <c r="H382" s="22" t="s">
        <v>626</v>
      </c>
      <c r="I382" s="22" t="s">
        <v>16</v>
      </c>
      <c r="J382" s="22" t="s">
        <v>626</v>
      </c>
      <c r="K382" s="108"/>
      <c r="L382" s="16"/>
      <c r="M382" s="16"/>
      <c r="N382" s="16"/>
      <c r="O382" s="16"/>
      <c r="P382" s="16"/>
      <c r="Q382" s="16"/>
      <c r="R382" s="109"/>
      <c r="S382" s="218" t="str">
        <f>Table3[[#This Row],[Column12]]</f>
        <v>tags included</v>
      </c>
      <c r="T382" s="110"/>
      <c r="U382" s="122" t="str">
        <f>IF(Table3[[#This Row],[TagOrderMethod]]="Ratio:","plants per 1 tag",IF(Table3[[#This Row],[TagOrderMethod]]="tags included","",IF(Table3[[#This Row],[TagOrderMethod]]="Qty:","tags",IF(Table3[[#This Row],[TagOrderMethod]]="Auto:",IF(T382&lt;&gt;"","tags","")))))</f>
        <v/>
      </c>
      <c r="V382" s="243">
        <f>IFERROR(IF(#REF!="",50,(VLOOKUP(#REF!,Data!$A$1:$D$5027,4,FALSE))),50)</f>
        <v>50</v>
      </c>
      <c r="W382" s="243" t="str">
        <f>IF(ISNUMBER(SEARCH("tag",Table3[[#This Row],[Notes]])), "Yes", "No")</f>
        <v>Yes</v>
      </c>
      <c r="X382" s="243" t="str">
        <f>IF(Table3[[#This Row],[Column11]]="yes","tags included","Auto:")</f>
        <v>tags included</v>
      </c>
      <c r="Y38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8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Row],[TagOrderMethod]]="Auto:",IF(T382&gt;0,T382,IF(COUNTBLANK(K382:R382)=8,"",(IF(Table3[[#This Row],[Column11]]&lt;&gt;"no",Table3[[#This Row],[Size]]*(SUM(Table3[[#This Row],[Date 1]:[Date 8]])),"")))),""))),(Table3[[#This Row],[Bundle]])),"")</f>
        <v/>
      </c>
      <c r="AA382" s="74" t="str">
        <f t="shared" si="6"/>
        <v/>
      </c>
      <c r="AB382" s="111"/>
      <c r="AC382" s="112"/>
      <c r="AD382" s="113"/>
      <c r="AE382" s="114"/>
      <c r="AF382" s="33" t="s">
        <v>16</v>
      </c>
      <c r="AG382" s="33" t="s">
        <v>16</v>
      </c>
      <c r="AH382" s="33" t="s">
        <v>626</v>
      </c>
      <c r="AI382" s="33" t="s">
        <v>16</v>
      </c>
      <c r="AJ382" s="33" t="s">
        <v>626</v>
      </c>
      <c r="AK382" s="105" t="b">
        <f>IF(AND(Table3[[#This Row],[Column7]]=TRUE,COUNTBLANK(Table3[[#This Row],[Date 1]:[Date 8]])=8),TRUE,FALSE)</f>
        <v>0</v>
      </c>
      <c r="AL382" s="105" t="b">
        <f>COUNTIF(Table3[[#This Row],[26]:[512]],"yes")&gt;0</f>
        <v>0</v>
      </c>
      <c r="AM382" s="115" t="e">
        <f>IF(COUNTBLANK(K382:AB382)&lt;&gt;13,IF(Table3[[#This Row],[Comments]]="Please order in multiples of 20. Minimum order of 100.",IF(COUNTBLANK(Table3[[#This Row],[Date 1]:[Order]])=12,"",1),1),IF(OR(G382="yes",H382="yes",I382="yes",F382="yes",#REF!="yes",J382="yes"),1,""))</f>
        <v>#REF!</v>
      </c>
    </row>
    <row r="383" spans="2:39" ht="36" thickBot="1">
      <c r="B383" s="135" t="s">
        <v>8201</v>
      </c>
      <c r="C383" s="133" t="s">
        <v>7729</v>
      </c>
      <c r="D383" s="131" t="s">
        <v>7819</v>
      </c>
      <c r="E383" s="23" t="s">
        <v>7731</v>
      </c>
      <c r="F383" s="22" t="s">
        <v>16</v>
      </c>
      <c r="G383" s="22" t="s">
        <v>16</v>
      </c>
      <c r="H383" s="22" t="s">
        <v>626</v>
      </c>
      <c r="I383" s="22" t="s">
        <v>16</v>
      </c>
      <c r="J383" s="22" t="s">
        <v>626</v>
      </c>
      <c r="K383" s="108"/>
      <c r="L383" s="16"/>
      <c r="M383" s="16"/>
      <c r="N383" s="16"/>
      <c r="O383" s="16"/>
      <c r="P383" s="16"/>
      <c r="Q383" s="16"/>
      <c r="R383" s="109"/>
      <c r="S383" s="218" t="str">
        <f>Table3[[#This Row],[Column12]]</f>
        <v>tags included</v>
      </c>
      <c r="T383" s="110"/>
      <c r="U383" s="122" t="str">
        <f>IF(Table3[[#This Row],[TagOrderMethod]]="Ratio:","plants per 1 tag",IF(Table3[[#This Row],[TagOrderMethod]]="tags included","",IF(Table3[[#This Row],[TagOrderMethod]]="Qty:","tags",IF(Table3[[#This Row],[TagOrderMethod]]="Auto:",IF(T383&lt;&gt;"","tags","")))))</f>
        <v/>
      </c>
      <c r="V383" s="243">
        <f>IFERROR(IF(#REF!="",50,(VLOOKUP(#REF!,Data!$A$1:$D$5027,4,FALSE))),50)</f>
        <v>50</v>
      </c>
      <c r="W383" s="243" t="str">
        <f>IF(ISNUMBER(SEARCH("tag",Table3[[#This Row],[Notes]])), "Yes", "No")</f>
        <v>Yes</v>
      </c>
      <c r="X383" s="243" t="str">
        <f>IF(Table3[[#This Row],[Column11]]="yes","tags included","Auto:")</f>
        <v>tags included</v>
      </c>
      <c r="Y383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8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Row],[TagOrderMethod]]="Auto:",IF(T383&gt;0,T383,IF(COUNTBLANK(K383:R383)=8,"",(IF(Table3[[#This Row],[Column11]]&lt;&gt;"no",Table3[[#This Row],[Size]]*(SUM(Table3[[#This Row],[Date 1]:[Date 8]])),"")))),""))),(Table3[[#This Row],[Bundle]])),"")</f>
        <v/>
      </c>
      <c r="AA383" s="74" t="str">
        <f t="shared" si="6"/>
        <v/>
      </c>
      <c r="AB383" s="111"/>
      <c r="AC383" s="112"/>
      <c r="AD383" s="113"/>
      <c r="AE383" s="114"/>
      <c r="AF383" s="33" t="s">
        <v>16</v>
      </c>
      <c r="AG383" s="33" t="s">
        <v>16</v>
      </c>
      <c r="AH383" s="33" t="s">
        <v>626</v>
      </c>
      <c r="AI383" s="33" t="s">
        <v>16</v>
      </c>
      <c r="AJ383" s="33" t="s">
        <v>626</v>
      </c>
      <c r="AK383" s="105" t="b">
        <f>IF(AND(Table3[[#This Row],[Column7]]=TRUE,COUNTBLANK(Table3[[#This Row],[Date 1]:[Date 8]])=8),TRUE,FALSE)</f>
        <v>0</v>
      </c>
      <c r="AL383" s="105" t="b">
        <f>COUNTIF(Table3[[#This Row],[26]:[512]],"yes")&gt;0</f>
        <v>0</v>
      </c>
      <c r="AM383" s="115" t="e">
        <f>IF(COUNTBLANK(K383:AB383)&lt;&gt;13,IF(Table3[[#This Row],[Comments]]="Please order in multiples of 20. Minimum order of 100.",IF(COUNTBLANK(Table3[[#This Row],[Date 1]:[Order]])=12,"",1),1),IF(OR(G383="yes",H383="yes",I383="yes",F383="yes",#REF!="yes",J383="yes"),1,""))</f>
        <v>#REF!</v>
      </c>
    </row>
    <row r="384" spans="2:39" ht="36" thickBot="1">
      <c r="B384" s="135" t="s">
        <v>8201</v>
      </c>
      <c r="C384" s="133" t="s">
        <v>7729</v>
      </c>
      <c r="D384" s="132" t="s">
        <v>7961</v>
      </c>
      <c r="E384" s="23" t="s">
        <v>7731</v>
      </c>
      <c r="F384" s="118" t="s">
        <v>16</v>
      </c>
      <c r="G384" s="22" t="s">
        <v>16</v>
      </c>
      <c r="H384" s="22" t="s">
        <v>626</v>
      </c>
      <c r="I384" s="22" t="s">
        <v>16</v>
      </c>
      <c r="J384" s="22" t="s">
        <v>626</v>
      </c>
      <c r="K384" s="119"/>
      <c r="L384" s="120"/>
      <c r="M384" s="120"/>
      <c r="N384" s="120"/>
      <c r="O384" s="120"/>
      <c r="P384" s="120"/>
      <c r="Q384" s="120"/>
      <c r="R384" s="121"/>
      <c r="S384" s="218" t="str">
        <f>Table3[[#This Row],[Column12]]</f>
        <v>tags included</v>
      </c>
      <c r="T384" s="267"/>
      <c r="U384" s="122" t="str">
        <f>IF(Table3[[#This Row],[TagOrderMethod]]="Ratio:","plants per 1 tag",IF(Table3[[#This Row],[TagOrderMethod]]="tags included","",IF(Table3[[#This Row],[TagOrderMethod]]="Qty:","tags",IF(Table3[[#This Row],[TagOrderMethod]]="Auto:",IF(T384&lt;&gt;"","tags","")))))</f>
        <v/>
      </c>
      <c r="V384" s="123">
        <v>50</v>
      </c>
      <c r="W384" s="123" t="str">
        <f>IF(ISNUMBER(SEARCH("tag",Table3[[#This Row],[Notes]])), "Yes", "No")</f>
        <v>Yes</v>
      </c>
      <c r="X384" s="123" t="str">
        <f>IF(Table3[[#This Row],[Column11]]="yes","tags included","Auto:")</f>
        <v>tags included</v>
      </c>
      <c r="Y384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8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Row],[TagOrderMethod]]="Auto:",IF(T384&gt;0,T384,IF(COUNTBLANK(K384:R384)=8,"",(IF(Table3[[#This Row],[Column11]]&lt;&gt;"no",Table3[[#This Row],[Size]]*(SUM(Table3[[#This Row],[Date 1]:[Date 8]])),"")))),""))),(Table3[[#This Row],[Bundle]])),"")</f>
        <v/>
      </c>
      <c r="AA384" s="74" t="str">
        <f t="shared" si="6"/>
        <v/>
      </c>
      <c r="AB384" s="124"/>
      <c r="AC384" s="125"/>
      <c r="AD384" s="126"/>
      <c r="AE384" s="127"/>
      <c r="AF384" s="33" t="s">
        <v>16</v>
      </c>
      <c r="AG384" s="33" t="s">
        <v>16</v>
      </c>
      <c r="AH384" s="33" t="s">
        <v>626</v>
      </c>
      <c r="AI384" s="33" t="s">
        <v>16</v>
      </c>
      <c r="AJ384" s="33" t="s">
        <v>626</v>
      </c>
      <c r="AK384" s="129" t="b">
        <f>IF(AND(Table3[[#This Row],[Column7]]=TRUE,COUNTBLANK(Table3[[#This Row],[Date 1]:[Date 8]])=8),TRUE,FALSE)</f>
        <v>0</v>
      </c>
      <c r="AL384" s="129" t="b">
        <f>COUNTIF(Table3[[#This Row],[26]:[512]],"yes")&gt;0</f>
        <v>0</v>
      </c>
      <c r="AM384" s="130" t="e">
        <f>IF(COUNTBLANK(K384:AB384)&lt;&gt;13,IF(Table3[[#This Row],[Comments]]="Please order in multiples of 20. Minimum order of 100.",IF(COUNTBLANK(Table3[[#This Row],[Date 1]:[Order]])=12,"",1),1),IF(OR(G384="yes",H384="yes",I384="yes",F384="yes",#REF!="yes",J384="yes"),1,""))</f>
        <v>#REF!</v>
      </c>
    </row>
    <row r="385" spans="2:39" ht="36" thickBot="1">
      <c r="B385" s="135" t="s">
        <v>8201</v>
      </c>
      <c r="C385" s="133" t="s">
        <v>7729</v>
      </c>
      <c r="D385" s="132" t="s">
        <v>7668</v>
      </c>
      <c r="E385" s="23" t="s">
        <v>7731</v>
      </c>
      <c r="F385" s="118" t="s">
        <v>16</v>
      </c>
      <c r="G385" s="22" t="s">
        <v>16</v>
      </c>
      <c r="H385" s="22" t="s">
        <v>626</v>
      </c>
      <c r="I385" s="22" t="s">
        <v>16</v>
      </c>
      <c r="J385" s="22" t="s">
        <v>626</v>
      </c>
      <c r="K385" s="119"/>
      <c r="L385" s="120"/>
      <c r="M385" s="120"/>
      <c r="N385" s="120"/>
      <c r="O385" s="120"/>
      <c r="P385" s="120"/>
      <c r="Q385" s="120"/>
      <c r="R385" s="121"/>
      <c r="S385" s="218" t="str">
        <f>Table3[[#This Row],[Column12]]</f>
        <v>tags included</v>
      </c>
      <c r="T385" s="267"/>
      <c r="U385" s="122" t="str">
        <f>IF(Table3[[#This Row],[TagOrderMethod]]="Ratio:","plants per 1 tag",IF(Table3[[#This Row],[TagOrderMethod]]="tags included","",IF(Table3[[#This Row],[TagOrderMethod]]="Qty:","tags",IF(Table3[[#This Row],[TagOrderMethod]]="Auto:",IF(T385&lt;&gt;"","tags","")))))</f>
        <v/>
      </c>
      <c r="V385" s="123">
        <v>50</v>
      </c>
      <c r="W385" s="123" t="str">
        <f>IF(ISNUMBER(SEARCH("tag",Table3[[#This Row],[Notes]])), "Yes", "No")</f>
        <v>Yes</v>
      </c>
      <c r="X385" s="123" t="str">
        <f>IF(Table3[[#This Row],[Column11]]="yes","tags included","Auto:")</f>
        <v>tags included</v>
      </c>
      <c r="Y385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8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Row],[TagOrderMethod]]="Auto:",IF(T385&gt;0,T385,IF(COUNTBLANK(K385:R385)=8,"",(IF(Table3[[#This Row],[Column11]]&lt;&gt;"no",Table3[[#This Row],[Size]]*(SUM(Table3[[#This Row],[Date 1]:[Date 8]])),"")))),""))),(Table3[[#This Row],[Bundle]])),"")</f>
        <v/>
      </c>
      <c r="AA385" s="74" t="str">
        <f t="shared" si="6"/>
        <v/>
      </c>
      <c r="AB385" s="124"/>
      <c r="AC385" s="125"/>
      <c r="AD385" s="126"/>
      <c r="AE385" s="127"/>
      <c r="AF385" s="33" t="s">
        <v>16</v>
      </c>
      <c r="AG385" s="33" t="s">
        <v>16</v>
      </c>
      <c r="AH385" s="33" t="s">
        <v>626</v>
      </c>
      <c r="AI385" s="33" t="s">
        <v>16</v>
      </c>
      <c r="AJ385" s="33" t="s">
        <v>626</v>
      </c>
      <c r="AK385" s="129" t="b">
        <f>IF(AND(Table3[[#This Row],[Column7]]=TRUE,COUNTBLANK(Table3[[#This Row],[Date 1]:[Date 8]])=8),TRUE,FALSE)</f>
        <v>0</v>
      </c>
      <c r="AL385" s="129" t="b">
        <f>COUNTIF(Table3[[#This Row],[26]:[512]],"yes")&gt;0</f>
        <v>0</v>
      </c>
      <c r="AM385" s="130" t="e">
        <f>IF(COUNTBLANK(K385:AB385)&lt;&gt;13,IF(Table3[[#This Row],[Comments]]="Please order in multiples of 20. Minimum order of 100.",IF(COUNTBLANK(Table3[[#This Row],[Date 1]:[Order]])=12,"",1),1),IF(OR(G385="yes",H385="yes",I385="yes",F385="yes",#REF!="yes",J385="yes"),1,""))</f>
        <v>#REF!</v>
      </c>
    </row>
    <row r="386" spans="2:39" ht="36" thickBot="1">
      <c r="B386" s="135" t="s">
        <v>8201</v>
      </c>
      <c r="C386" s="133" t="s">
        <v>7729</v>
      </c>
      <c r="D386" s="131" t="s">
        <v>7669</v>
      </c>
      <c r="E386" s="23" t="s">
        <v>7731</v>
      </c>
      <c r="F386" s="22" t="s">
        <v>16</v>
      </c>
      <c r="G386" s="22" t="s">
        <v>16</v>
      </c>
      <c r="H386" s="22" t="s">
        <v>626</v>
      </c>
      <c r="I386" s="22" t="s">
        <v>16</v>
      </c>
      <c r="J386" s="22" t="s">
        <v>626</v>
      </c>
      <c r="K386" s="108"/>
      <c r="L386" s="16"/>
      <c r="M386" s="16"/>
      <c r="N386" s="16"/>
      <c r="O386" s="16"/>
      <c r="P386" s="16"/>
      <c r="Q386" s="16"/>
      <c r="R386" s="109"/>
      <c r="S386" s="218" t="str">
        <f>Table3[[#This Row],[Column12]]</f>
        <v>tags included</v>
      </c>
      <c r="T386" s="110"/>
      <c r="U386" s="122" t="str">
        <f>IF(Table3[[#This Row],[TagOrderMethod]]="Ratio:","plants per 1 tag",IF(Table3[[#This Row],[TagOrderMethod]]="tags included","",IF(Table3[[#This Row],[TagOrderMethod]]="Qty:","tags",IF(Table3[[#This Row],[TagOrderMethod]]="Auto:",IF(T386&lt;&gt;"","tags","")))))</f>
        <v/>
      </c>
      <c r="V386" s="243">
        <f>IFERROR(IF(#REF!="",50,(VLOOKUP(#REF!,Data!$A$1:$D$5027,4,FALSE))),50)</f>
        <v>50</v>
      </c>
      <c r="W386" s="243" t="str">
        <f>IF(ISNUMBER(SEARCH("tag",Table3[[#This Row],[Notes]])), "Yes", "No")</f>
        <v>Yes</v>
      </c>
      <c r="X386" s="243" t="str">
        <f>IF(Table3[[#This Row],[Column11]]="yes","tags included","Auto:")</f>
        <v>tags included</v>
      </c>
      <c r="Y386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8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Row],[TagOrderMethod]]="Auto:",IF(T386&gt;0,T386,IF(COUNTBLANK(K386:R386)=8,"",(IF(Table3[[#This Row],[Column11]]&lt;&gt;"no",Table3[[#This Row],[Size]]*(SUM(Table3[[#This Row],[Date 1]:[Date 8]])),"")))),""))),(Table3[[#This Row],[Bundle]])),"")</f>
        <v/>
      </c>
      <c r="AA386" s="74" t="str">
        <f t="shared" si="6"/>
        <v/>
      </c>
      <c r="AB386" s="111"/>
      <c r="AC386" s="112"/>
      <c r="AD386" s="113"/>
      <c r="AE386" s="114"/>
      <c r="AF386" s="33" t="s">
        <v>16</v>
      </c>
      <c r="AG386" s="33" t="s">
        <v>16</v>
      </c>
      <c r="AH386" s="33" t="s">
        <v>626</v>
      </c>
      <c r="AI386" s="33" t="s">
        <v>16</v>
      </c>
      <c r="AJ386" s="33" t="s">
        <v>626</v>
      </c>
      <c r="AK386" s="105" t="b">
        <f>IF(AND(Table3[[#This Row],[Column7]]=TRUE,COUNTBLANK(Table3[[#This Row],[Date 1]:[Date 8]])=8),TRUE,FALSE)</f>
        <v>0</v>
      </c>
      <c r="AL386" s="105" t="b">
        <f>COUNTIF(Table3[[#This Row],[26]:[512]],"yes")&gt;0</f>
        <v>0</v>
      </c>
      <c r="AM386" s="115" t="e">
        <f>IF(COUNTBLANK(K386:AB386)&lt;&gt;13,IF(Table3[[#This Row],[Comments]]="Please order in multiples of 20. Minimum order of 100.",IF(COUNTBLANK(Table3[[#This Row],[Date 1]:[Order]])=12,"",1),1),IF(OR(G386="yes",H386="yes",I386="yes",F386="yes",#REF!="yes",J386="yes"),1,""))</f>
        <v>#REF!</v>
      </c>
    </row>
    <row r="387" spans="2:39" ht="36" thickBot="1">
      <c r="B387" s="135" t="s">
        <v>8201</v>
      </c>
      <c r="C387" s="133" t="s">
        <v>7729</v>
      </c>
      <c r="D387" s="131" t="s">
        <v>7670</v>
      </c>
      <c r="E387" s="23" t="s">
        <v>7731</v>
      </c>
      <c r="F387" s="22" t="s">
        <v>16</v>
      </c>
      <c r="G387" s="22" t="s">
        <v>16</v>
      </c>
      <c r="H387" s="22" t="s">
        <v>626</v>
      </c>
      <c r="I387" s="22" t="s">
        <v>16</v>
      </c>
      <c r="J387" s="22" t="s">
        <v>626</v>
      </c>
      <c r="K387" s="108"/>
      <c r="L387" s="16"/>
      <c r="M387" s="16"/>
      <c r="N387" s="16"/>
      <c r="O387" s="16"/>
      <c r="P387" s="16"/>
      <c r="Q387" s="16"/>
      <c r="R387" s="109"/>
      <c r="S387" s="218" t="str">
        <f>Table3[[#This Row],[Column12]]</f>
        <v>tags included</v>
      </c>
      <c r="T387" s="110"/>
      <c r="U387" s="122" t="str">
        <f>IF(Table3[[#This Row],[TagOrderMethod]]="Ratio:","plants per 1 tag",IF(Table3[[#This Row],[TagOrderMethod]]="tags included","",IF(Table3[[#This Row],[TagOrderMethod]]="Qty:","tags",IF(Table3[[#This Row],[TagOrderMethod]]="Auto:",IF(T387&lt;&gt;"","tags","")))))</f>
        <v/>
      </c>
      <c r="V387" s="243">
        <f>IFERROR(IF(#REF!="",50,(VLOOKUP(#REF!,Data!$A$1:$D$5027,4,FALSE))),50)</f>
        <v>50</v>
      </c>
      <c r="W387" s="243" t="str">
        <f>IF(ISNUMBER(SEARCH("tag",Table3[[#This Row],[Notes]])), "Yes", "No")</f>
        <v>Yes</v>
      </c>
      <c r="X387" s="243" t="str">
        <f>IF(Table3[[#This Row],[Column11]]="yes","tags included","Auto:")</f>
        <v>tags included</v>
      </c>
      <c r="Y387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8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Row],[TagOrderMethod]]="Auto:",IF(T387&gt;0,T387,IF(COUNTBLANK(K387:R387)=8,"",(IF(Table3[[#This Row],[Column11]]&lt;&gt;"no",Table3[[#This Row],[Size]]*(SUM(Table3[[#This Row],[Date 1]:[Date 8]])),"")))),""))),(Table3[[#This Row],[Bundle]])),"")</f>
        <v/>
      </c>
      <c r="AA387" s="74" t="str">
        <f t="shared" si="6"/>
        <v/>
      </c>
      <c r="AB387" s="111"/>
      <c r="AC387" s="112"/>
      <c r="AD387" s="113"/>
      <c r="AE387" s="114"/>
      <c r="AF387" s="33" t="s">
        <v>16</v>
      </c>
      <c r="AG387" s="33" t="s">
        <v>16</v>
      </c>
      <c r="AH387" s="33" t="s">
        <v>626</v>
      </c>
      <c r="AI387" s="33" t="s">
        <v>16</v>
      </c>
      <c r="AJ387" s="33" t="s">
        <v>626</v>
      </c>
      <c r="AK387" s="105" t="b">
        <f>IF(AND(Table3[[#This Row],[Column7]]=TRUE,COUNTBLANK(Table3[[#This Row],[Date 1]:[Date 8]])=8),TRUE,FALSE)</f>
        <v>0</v>
      </c>
      <c r="AL387" s="105" t="b">
        <f>COUNTIF(Table3[[#This Row],[26]:[512]],"yes")&gt;0</f>
        <v>0</v>
      </c>
      <c r="AM387" s="115" t="e">
        <f>IF(COUNTBLANK(K387:AB387)&lt;&gt;13,IF(Table3[[#This Row],[Comments]]="Please order in multiples of 20. Minimum order of 100.",IF(COUNTBLANK(Table3[[#This Row],[Date 1]:[Order]])=12,"",1),1),IF(OR(G387="yes",H387="yes",I387="yes",F387="yes",#REF!="yes",J387="yes"),1,""))</f>
        <v>#REF!</v>
      </c>
    </row>
    <row r="388" spans="2:39" ht="36" thickBot="1">
      <c r="B388" s="135" t="s">
        <v>8201</v>
      </c>
      <c r="C388" s="133" t="s">
        <v>7729</v>
      </c>
      <c r="D388" s="131" t="s">
        <v>7755</v>
      </c>
      <c r="E388" s="23" t="s">
        <v>7731</v>
      </c>
      <c r="F388" s="22" t="s">
        <v>16</v>
      </c>
      <c r="G388" s="22" t="s">
        <v>16</v>
      </c>
      <c r="H388" s="22" t="s">
        <v>626</v>
      </c>
      <c r="I388" s="22" t="s">
        <v>16</v>
      </c>
      <c r="J388" s="22" t="s">
        <v>626</v>
      </c>
      <c r="K388" s="108"/>
      <c r="L388" s="16"/>
      <c r="M388" s="16"/>
      <c r="N388" s="16"/>
      <c r="O388" s="16"/>
      <c r="P388" s="16"/>
      <c r="Q388" s="16"/>
      <c r="R388" s="109"/>
      <c r="S388" s="218" t="str">
        <f>Table3[[#This Row],[Column12]]</f>
        <v>tags included</v>
      </c>
      <c r="T388" s="110"/>
      <c r="U388" s="122" t="str">
        <f>IF(Table3[[#This Row],[TagOrderMethod]]="Ratio:","plants per 1 tag",IF(Table3[[#This Row],[TagOrderMethod]]="tags included","",IF(Table3[[#This Row],[TagOrderMethod]]="Qty:","tags",IF(Table3[[#This Row],[TagOrderMethod]]="Auto:",IF(T388&lt;&gt;"","tags","")))))</f>
        <v/>
      </c>
      <c r="V388" s="243">
        <f>IFERROR(IF(#REF!="",50,(VLOOKUP(#REF!,Data!$A$1:$D$5027,4,FALSE))),50)</f>
        <v>50</v>
      </c>
      <c r="W388" s="243" t="str">
        <f>IF(ISNUMBER(SEARCH("tag",Table3[[#This Row],[Notes]])), "Yes", "No")</f>
        <v>Yes</v>
      </c>
      <c r="X388" s="243" t="str">
        <f>IF(Table3[[#This Row],[Column11]]="yes","tags included","Auto:")</f>
        <v>tags included</v>
      </c>
      <c r="Y388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8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Row],[TagOrderMethod]]="Auto:",IF(T388&gt;0,T388,IF(COUNTBLANK(K388:R388)=8,"",(IF(Table3[[#This Row],[Column11]]&lt;&gt;"no",Table3[[#This Row],[Size]]*(SUM(Table3[[#This Row],[Date 1]:[Date 8]])),"")))),""))),(Table3[[#This Row],[Bundle]])),"")</f>
        <v/>
      </c>
      <c r="AA388" s="74" t="str">
        <f t="shared" si="6"/>
        <v/>
      </c>
      <c r="AB388" s="111"/>
      <c r="AC388" s="112"/>
      <c r="AD388" s="113"/>
      <c r="AE388" s="114"/>
      <c r="AF388" s="33" t="s">
        <v>16</v>
      </c>
      <c r="AG388" s="33" t="s">
        <v>16</v>
      </c>
      <c r="AH388" s="33" t="s">
        <v>626</v>
      </c>
      <c r="AI388" s="33" t="s">
        <v>16</v>
      </c>
      <c r="AJ388" s="33" t="s">
        <v>626</v>
      </c>
      <c r="AK388" s="105" t="b">
        <f>IF(AND(Table3[[#This Row],[Column7]]=TRUE,COUNTBLANK(Table3[[#This Row],[Date 1]:[Date 8]])=8),TRUE,FALSE)</f>
        <v>0</v>
      </c>
      <c r="AL388" s="105" t="b">
        <f>COUNTIF(Table3[[#This Row],[26]:[512]],"yes")&gt;0</f>
        <v>0</v>
      </c>
      <c r="AM388" s="115" t="e">
        <f>IF(COUNTBLANK(K388:AB388)&lt;&gt;13,IF(Table3[[#This Row],[Comments]]="Please order in multiples of 20. Minimum order of 100.",IF(COUNTBLANK(Table3[[#This Row],[Date 1]:[Order]])=12,"",1),1),IF(OR(G388="yes",H388="yes",I388="yes",F388="yes",#REF!="yes",J388="yes"),1,""))</f>
        <v>#REF!</v>
      </c>
    </row>
    <row r="389" spans="2:39" ht="36" thickBot="1">
      <c r="B389" s="135" t="s">
        <v>8201</v>
      </c>
      <c r="C389" s="133" t="s">
        <v>7729</v>
      </c>
      <c r="D389" s="132" t="s">
        <v>7962</v>
      </c>
      <c r="E389" s="23" t="s">
        <v>7731</v>
      </c>
      <c r="F389" s="118" t="s">
        <v>16</v>
      </c>
      <c r="G389" s="22" t="s">
        <v>16</v>
      </c>
      <c r="H389" s="22" t="s">
        <v>626</v>
      </c>
      <c r="I389" s="22" t="s">
        <v>16</v>
      </c>
      <c r="J389" s="22" t="s">
        <v>626</v>
      </c>
      <c r="K389" s="119"/>
      <c r="L389" s="120"/>
      <c r="M389" s="120"/>
      <c r="N389" s="120"/>
      <c r="O389" s="120"/>
      <c r="P389" s="120"/>
      <c r="Q389" s="120"/>
      <c r="R389" s="121"/>
      <c r="S389" s="218" t="str">
        <f>Table3[[#This Row],[Column12]]</f>
        <v>tags included</v>
      </c>
      <c r="T389" s="267"/>
      <c r="U389" s="122" t="str">
        <f>IF(Table3[[#This Row],[TagOrderMethod]]="Ratio:","plants per 1 tag",IF(Table3[[#This Row],[TagOrderMethod]]="tags included","",IF(Table3[[#This Row],[TagOrderMethod]]="Qty:","tags",IF(Table3[[#This Row],[TagOrderMethod]]="Auto:",IF(T389&lt;&gt;"","tags","")))))</f>
        <v/>
      </c>
      <c r="V389" s="123">
        <v>50</v>
      </c>
      <c r="W389" s="123" t="str">
        <f>IF(ISNUMBER(SEARCH("tag",Table3[[#This Row],[Notes]])), "Yes", "No")</f>
        <v>Yes</v>
      </c>
      <c r="X389" s="123" t="str">
        <f>IF(Table3[[#This Row],[Column11]]="yes","tags included","Auto:")</f>
        <v>tags included</v>
      </c>
      <c r="Y389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8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Row],[TagOrderMethod]]="Auto:",IF(T389&gt;0,T389,IF(COUNTBLANK(K389:R389)=8,"",(IF(Table3[[#This Row],[Column11]]&lt;&gt;"no",Table3[[#This Row],[Size]]*(SUM(Table3[[#This Row],[Date 1]:[Date 8]])),"")))),""))),(Table3[[#This Row],[Bundle]])),"")</f>
        <v/>
      </c>
      <c r="AA389" s="74" t="str">
        <f t="shared" si="6"/>
        <v/>
      </c>
      <c r="AB389" s="124"/>
      <c r="AC389" s="125"/>
      <c r="AD389" s="126"/>
      <c r="AE389" s="127"/>
      <c r="AF389" s="33" t="s">
        <v>16</v>
      </c>
      <c r="AG389" s="33" t="s">
        <v>16</v>
      </c>
      <c r="AH389" s="33" t="s">
        <v>626</v>
      </c>
      <c r="AI389" s="33" t="s">
        <v>16</v>
      </c>
      <c r="AJ389" s="33" t="s">
        <v>626</v>
      </c>
      <c r="AK389" s="129" t="b">
        <f>IF(AND(Table3[[#This Row],[Column7]]=TRUE,COUNTBLANK(Table3[[#This Row],[Date 1]:[Date 8]])=8),TRUE,FALSE)</f>
        <v>0</v>
      </c>
      <c r="AL389" s="129" t="b">
        <f>COUNTIF(Table3[[#This Row],[26]:[512]],"yes")&gt;0</f>
        <v>0</v>
      </c>
      <c r="AM389" s="130" t="e">
        <f>IF(COUNTBLANK(K389:AB389)&lt;&gt;13,IF(Table3[[#This Row],[Comments]]="Please order in multiples of 20. Minimum order of 100.",IF(COUNTBLANK(Table3[[#This Row],[Date 1]:[Order]])=12,"",1),1),IF(OR(G389="yes",H389="yes",I389="yes",F389="yes",#REF!="yes",J389="yes"),1,""))</f>
        <v>#REF!</v>
      </c>
    </row>
    <row r="390" spans="2:39" ht="36" thickBot="1">
      <c r="B390" s="135" t="s">
        <v>8201</v>
      </c>
      <c r="C390" s="133" t="s">
        <v>7729</v>
      </c>
      <c r="D390" s="132" t="s">
        <v>7672</v>
      </c>
      <c r="E390" s="23" t="s">
        <v>7731</v>
      </c>
      <c r="F390" s="118" t="s">
        <v>16</v>
      </c>
      <c r="G390" s="22" t="s">
        <v>16</v>
      </c>
      <c r="H390" s="22" t="s">
        <v>626</v>
      </c>
      <c r="I390" s="22" t="s">
        <v>16</v>
      </c>
      <c r="J390" s="22" t="s">
        <v>626</v>
      </c>
      <c r="K390" s="119"/>
      <c r="L390" s="120"/>
      <c r="M390" s="120"/>
      <c r="N390" s="120"/>
      <c r="O390" s="120"/>
      <c r="P390" s="120"/>
      <c r="Q390" s="120"/>
      <c r="R390" s="121"/>
      <c r="S390" s="218" t="str">
        <f>Table3[[#This Row],[Column12]]</f>
        <v>tags included</v>
      </c>
      <c r="T390" s="267"/>
      <c r="U390" s="122" t="str">
        <f>IF(Table3[[#This Row],[TagOrderMethod]]="Ratio:","plants per 1 tag",IF(Table3[[#This Row],[TagOrderMethod]]="tags included","",IF(Table3[[#This Row],[TagOrderMethod]]="Qty:","tags",IF(Table3[[#This Row],[TagOrderMethod]]="Auto:",IF(T390&lt;&gt;"","tags","")))))</f>
        <v/>
      </c>
      <c r="V390" s="123">
        <v>50</v>
      </c>
      <c r="W390" s="123" t="str">
        <f>IF(ISNUMBER(SEARCH("tag",Table3[[#This Row],[Notes]])), "Yes", "No")</f>
        <v>Yes</v>
      </c>
      <c r="X390" s="123" t="str">
        <f>IF(Table3[[#This Row],[Column11]]="yes","tags included","Auto:")</f>
        <v>tags included</v>
      </c>
      <c r="Y390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9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Row],[TagOrderMethod]]="Auto:",IF(T390&gt;0,T390,IF(COUNTBLANK(K390:R390)=8,"",(IF(Table3[[#This Row],[Column11]]&lt;&gt;"no",Table3[[#This Row],[Size]]*(SUM(Table3[[#This Row],[Date 1]:[Date 8]])),"")))),""))),(Table3[[#This Row],[Bundle]])),"")</f>
        <v/>
      </c>
      <c r="AA390" s="74" t="str">
        <f t="shared" si="6"/>
        <v/>
      </c>
      <c r="AB390" s="124"/>
      <c r="AC390" s="125"/>
      <c r="AD390" s="126"/>
      <c r="AE390" s="127"/>
      <c r="AF390" s="33" t="s">
        <v>16</v>
      </c>
      <c r="AG390" s="33" t="s">
        <v>16</v>
      </c>
      <c r="AH390" s="33" t="s">
        <v>626</v>
      </c>
      <c r="AI390" s="33" t="s">
        <v>16</v>
      </c>
      <c r="AJ390" s="33" t="s">
        <v>626</v>
      </c>
      <c r="AK390" s="129" t="b">
        <f>IF(AND(Table3[[#This Row],[Column7]]=TRUE,COUNTBLANK(Table3[[#This Row],[Date 1]:[Date 8]])=8),TRUE,FALSE)</f>
        <v>0</v>
      </c>
      <c r="AL390" s="129" t="b">
        <f>COUNTIF(Table3[[#This Row],[26]:[512]],"yes")&gt;0</f>
        <v>0</v>
      </c>
      <c r="AM390" s="130" t="e">
        <f>IF(COUNTBLANK(K390:AB390)&lt;&gt;13,IF(Table3[[#This Row],[Comments]]="Please order in multiples of 20. Minimum order of 100.",IF(COUNTBLANK(Table3[[#This Row],[Date 1]:[Order]])=12,"",1),1),IF(OR(G390="yes",H390="yes",I390="yes",F390="yes",#REF!="yes",J390="yes"),1,""))</f>
        <v>#REF!</v>
      </c>
    </row>
    <row r="391" spans="2:39" ht="36" thickBot="1">
      <c r="B391" s="135" t="s">
        <v>8201</v>
      </c>
      <c r="C391" s="133" t="s">
        <v>7729</v>
      </c>
      <c r="D391" s="131" t="s">
        <v>7673</v>
      </c>
      <c r="E391" s="23" t="s">
        <v>7731</v>
      </c>
      <c r="F391" s="22" t="s">
        <v>16</v>
      </c>
      <c r="G391" s="22" t="s">
        <v>16</v>
      </c>
      <c r="H391" s="22" t="s">
        <v>626</v>
      </c>
      <c r="I391" s="22" t="s">
        <v>16</v>
      </c>
      <c r="J391" s="22" t="s">
        <v>626</v>
      </c>
      <c r="K391" s="108"/>
      <c r="L391" s="16"/>
      <c r="M391" s="16"/>
      <c r="N391" s="16"/>
      <c r="O391" s="16"/>
      <c r="P391" s="16"/>
      <c r="Q391" s="16"/>
      <c r="R391" s="109"/>
      <c r="S391" s="218" t="str">
        <f>Table3[[#This Row],[Column12]]</f>
        <v>tags included</v>
      </c>
      <c r="T391" s="110"/>
      <c r="U391" s="122" t="str">
        <f>IF(Table3[[#This Row],[TagOrderMethod]]="Ratio:","plants per 1 tag",IF(Table3[[#This Row],[TagOrderMethod]]="tags included","",IF(Table3[[#This Row],[TagOrderMethod]]="Qty:","tags",IF(Table3[[#This Row],[TagOrderMethod]]="Auto:",IF(T391&lt;&gt;"","tags","")))))</f>
        <v/>
      </c>
      <c r="V391" s="243">
        <f>IFERROR(IF(#REF!="",50,(VLOOKUP(#REF!,Data!$A$1:$D$5027,4,FALSE))),50)</f>
        <v>50</v>
      </c>
      <c r="W391" s="243" t="str">
        <f>IF(ISNUMBER(SEARCH("tag",Table3[[#This Row],[Notes]])), "Yes", "No")</f>
        <v>Yes</v>
      </c>
      <c r="X391" s="243" t="str">
        <f>IF(Table3[[#This Row],[Column11]]="yes","tags included","Auto:")</f>
        <v>tags included</v>
      </c>
      <c r="Y391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9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Row],[TagOrderMethod]]="Auto:",IF(T391&gt;0,T391,IF(COUNTBLANK(K391:R391)=8,"",(IF(Table3[[#This Row],[Column11]]&lt;&gt;"no",Table3[[#This Row],[Size]]*(SUM(Table3[[#This Row],[Date 1]:[Date 8]])),"")))),""))),(Table3[[#This Row],[Bundle]])),"")</f>
        <v/>
      </c>
      <c r="AA391" s="74" t="str">
        <f t="shared" ref="AA391:AA454" si="9">IF(SUM(K391:R391)&gt;0,SUM(K391:R391) &amp;" units","")</f>
        <v/>
      </c>
      <c r="AB391" s="111"/>
      <c r="AC391" s="112"/>
      <c r="AD391" s="113"/>
      <c r="AE391" s="114"/>
      <c r="AF391" s="33" t="s">
        <v>16</v>
      </c>
      <c r="AG391" s="33" t="s">
        <v>16</v>
      </c>
      <c r="AH391" s="33" t="s">
        <v>626</v>
      </c>
      <c r="AI391" s="33" t="s">
        <v>16</v>
      </c>
      <c r="AJ391" s="33" t="s">
        <v>626</v>
      </c>
      <c r="AK391" s="105" t="b">
        <f>IF(AND(Table3[[#This Row],[Column7]]=TRUE,COUNTBLANK(Table3[[#This Row],[Date 1]:[Date 8]])=8),TRUE,FALSE)</f>
        <v>0</v>
      </c>
      <c r="AL391" s="105" t="b">
        <f>COUNTIF(Table3[[#This Row],[26]:[512]],"yes")&gt;0</f>
        <v>0</v>
      </c>
      <c r="AM391" s="115" t="e">
        <f>IF(COUNTBLANK(K391:AB391)&lt;&gt;13,IF(Table3[[#This Row],[Comments]]="Please order in multiples of 20. Minimum order of 100.",IF(COUNTBLANK(Table3[[#This Row],[Date 1]:[Order]])=12,"",1),1),IF(OR(G391="yes",H391="yes",I391="yes",F391="yes",#REF!="yes",J391="yes"),1,""))</f>
        <v>#REF!</v>
      </c>
    </row>
    <row r="392" spans="2:39" ht="36" thickBot="1">
      <c r="B392" s="135" t="s">
        <v>8201</v>
      </c>
      <c r="C392" s="133" t="s">
        <v>7729</v>
      </c>
      <c r="D392" s="132" t="s">
        <v>7674</v>
      </c>
      <c r="E392" s="23" t="s">
        <v>7731</v>
      </c>
      <c r="F392" s="118" t="s">
        <v>16</v>
      </c>
      <c r="G392" s="22" t="s">
        <v>16</v>
      </c>
      <c r="H392" s="22" t="s">
        <v>626</v>
      </c>
      <c r="I392" s="22" t="s">
        <v>16</v>
      </c>
      <c r="J392" s="22" t="s">
        <v>626</v>
      </c>
      <c r="K392" s="119"/>
      <c r="L392" s="120"/>
      <c r="M392" s="120"/>
      <c r="N392" s="120"/>
      <c r="O392" s="120"/>
      <c r="P392" s="120"/>
      <c r="Q392" s="120"/>
      <c r="R392" s="121"/>
      <c r="S392" s="218" t="str">
        <f>Table3[[#This Row],[Column12]]</f>
        <v>tags included</v>
      </c>
      <c r="T392" s="267"/>
      <c r="U392" s="122" t="str">
        <f>IF(Table3[[#This Row],[TagOrderMethod]]="Ratio:","plants per 1 tag",IF(Table3[[#This Row],[TagOrderMethod]]="tags included","",IF(Table3[[#This Row],[TagOrderMethod]]="Qty:","tags",IF(Table3[[#This Row],[TagOrderMethod]]="Auto:",IF(T392&lt;&gt;"","tags","")))))</f>
        <v/>
      </c>
      <c r="V392" s="123">
        <v>50</v>
      </c>
      <c r="W392" s="123" t="str">
        <f>IF(ISNUMBER(SEARCH("tag",Table3[[#This Row],[Notes]])), "Yes", "No")</f>
        <v>Yes</v>
      </c>
      <c r="X392" s="123" t="str">
        <f>IF(Table3[[#This Row],[Column11]]="yes","tags included","Auto:")</f>
        <v>tags included</v>
      </c>
      <c r="Y392" s="147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9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Row],[TagOrderMethod]]="Auto:",IF(T392&gt;0,T392,IF(COUNTBLANK(K392:R392)=8,"",(IF(Table3[[#This Row],[Column11]]&lt;&gt;"no",Table3[[#This Row],[Size]]*(SUM(Table3[[#This Row],[Date 1]:[Date 8]])),"")))),""))),(Table3[[#This Row],[Bundle]])),"")</f>
        <v/>
      </c>
      <c r="AA392" s="74" t="str">
        <f t="shared" si="9"/>
        <v/>
      </c>
      <c r="AB392" s="124"/>
      <c r="AC392" s="125"/>
      <c r="AD392" s="126"/>
      <c r="AE392" s="127"/>
      <c r="AF392" s="33" t="s">
        <v>16</v>
      </c>
      <c r="AG392" s="33" t="s">
        <v>16</v>
      </c>
      <c r="AH392" s="33" t="s">
        <v>626</v>
      </c>
      <c r="AI392" s="33" t="s">
        <v>16</v>
      </c>
      <c r="AJ392" s="33" t="s">
        <v>626</v>
      </c>
      <c r="AK392" s="129" t="b">
        <f>IF(AND(Table3[[#This Row],[Column7]]=TRUE,COUNTBLANK(Table3[[#This Row],[Date 1]:[Date 8]])=8),TRUE,FALSE)</f>
        <v>0</v>
      </c>
      <c r="AL392" s="129" t="b">
        <f>COUNTIF(Table3[[#This Row],[26]:[512]],"yes")&gt;0</f>
        <v>0</v>
      </c>
      <c r="AM392" s="130" t="e">
        <f>IF(COUNTBLANK(K392:AB392)&lt;&gt;13,IF(Table3[[#This Row],[Comments]]="Please order in multiples of 20. Minimum order of 100.",IF(COUNTBLANK(Table3[[#This Row],[Date 1]:[Order]])=12,"",1),1),IF(OR(G392="yes",H392="yes",I392="yes",F392="yes",#REF!="yes",J392="yes"),1,""))</f>
        <v>#REF!</v>
      </c>
    </row>
    <row r="393" spans="2:39" ht="36" thickBot="1">
      <c r="B393" s="135" t="s">
        <v>8201</v>
      </c>
      <c r="C393" s="133" t="s">
        <v>7729</v>
      </c>
      <c r="D393" s="132" t="s">
        <v>7675</v>
      </c>
      <c r="E393" s="23" t="s">
        <v>7731</v>
      </c>
      <c r="F393" s="118" t="s">
        <v>16</v>
      </c>
      <c r="G393" s="22" t="s">
        <v>16</v>
      </c>
      <c r="H393" s="22" t="s">
        <v>626</v>
      </c>
      <c r="I393" s="22" t="s">
        <v>16</v>
      </c>
      <c r="J393" s="22" t="s">
        <v>626</v>
      </c>
      <c r="K393" s="119"/>
      <c r="L393" s="120"/>
      <c r="M393" s="120"/>
      <c r="N393" s="120"/>
      <c r="O393" s="120"/>
      <c r="P393" s="120"/>
      <c r="Q393" s="120"/>
      <c r="R393" s="121"/>
      <c r="S393" s="218" t="str">
        <f>Table3[[#This Row],[Column12]]</f>
        <v>tags included</v>
      </c>
      <c r="T393" s="267"/>
      <c r="U393" s="122" t="str">
        <f>IF(Table3[[#This Row],[TagOrderMethod]]="Ratio:","plants per 1 tag",IF(Table3[[#This Row],[TagOrderMethod]]="tags included","",IF(Table3[[#This Row],[TagOrderMethod]]="Qty:","tags",IF(Table3[[#This Row],[TagOrderMethod]]="Auto:",IF(T393&lt;&gt;"","tags","")))))</f>
        <v/>
      </c>
      <c r="V393" s="123">
        <v>50</v>
      </c>
      <c r="W393" s="123" t="str">
        <f>IF(ISNUMBER(SEARCH("tag",Table3[[#This Row],[Notes]])), "Yes", "No")</f>
        <v>Yes</v>
      </c>
      <c r="X393" s="123" t="str">
        <f>IF(Table3[[#This Row],[Column11]]="yes","tags included","Auto:")</f>
        <v>tags included</v>
      </c>
      <c r="Y393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9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Row],[TagOrderMethod]]="Auto:",IF(T393&gt;0,T393,IF(COUNTBLANK(K393:R393)=8,"",(IF(Table3[[#This Row],[Column11]]&lt;&gt;"no",Table3[[#This Row],[Size]]*(SUM(Table3[[#This Row],[Date 1]:[Date 8]])),"")))),""))),(Table3[[#This Row],[Bundle]])),"")</f>
        <v/>
      </c>
      <c r="AA393" s="74" t="str">
        <f t="shared" si="9"/>
        <v/>
      </c>
      <c r="AB393" s="124"/>
      <c r="AC393" s="125"/>
      <c r="AD393" s="126"/>
      <c r="AE393" s="127"/>
      <c r="AF393" s="33" t="s">
        <v>16</v>
      </c>
      <c r="AG393" s="33" t="s">
        <v>16</v>
      </c>
      <c r="AH393" s="33" t="s">
        <v>626</v>
      </c>
      <c r="AI393" s="33" t="s">
        <v>16</v>
      </c>
      <c r="AJ393" s="33" t="s">
        <v>626</v>
      </c>
      <c r="AK393" s="129" t="b">
        <f>IF(AND(Table3[[#This Row],[Column7]]=TRUE,COUNTBLANK(Table3[[#This Row],[Date 1]:[Date 8]])=8),TRUE,FALSE)</f>
        <v>0</v>
      </c>
      <c r="AL393" s="129" t="b">
        <f>COUNTIF(Table3[[#This Row],[26]:[512]],"yes")&gt;0</f>
        <v>0</v>
      </c>
      <c r="AM393" s="130" t="e">
        <f>IF(COUNTBLANK(K393:AB393)&lt;&gt;13,IF(Table3[[#This Row],[Comments]]="Please order in multiples of 20. Minimum order of 100.",IF(COUNTBLANK(Table3[[#This Row],[Date 1]:[Order]])=12,"",1),1),IF(OR(G393="yes",H393="yes",I393="yes",F393="yes",#REF!="yes",J393="yes"),1,""))</f>
        <v>#REF!</v>
      </c>
    </row>
    <row r="394" spans="2:39" ht="36" thickBot="1">
      <c r="B394" s="135" t="s">
        <v>8201</v>
      </c>
      <c r="C394" s="133" t="s">
        <v>7729</v>
      </c>
      <c r="D394" s="131" t="s">
        <v>7917</v>
      </c>
      <c r="E394" s="23" t="s">
        <v>7731</v>
      </c>
      <c r="F394" s="22" t="s">
        <v>16</v>
      </c>
      <c r="G394" s="22" t="s">
        <v>16</v>
      </c>
      <c r="H394" s="22" t="s">
        <v>626</v>
      </c>
      <c r="I394" s="22" t="s">
        <v>16</v>
      </c>
      <c r="J394" s="22" t="s">
        <v>626</v>
      </c>
      <c r="K394" s="108"/>
      <c r="L394" s="16"/>
      <c r="M394" s="16"/>
      <c r="N394" s="16"/>
      <c r="O394" s="16"/>
      <c r="P394" s="16"/>
      <c r="Q394" s="16"/>
      <c r="R394" s="109"/>
      <c r="S394" s="218" t="str">
        <f>Table3[[#This Row],[Column12]]</f>
        <v>tags included</v>
      </c>
      <c r="T394" s="110"/>
      <c r="U394" s="122" t="str">
        <f>IF(Table3[[#This Row],[TagOrderMethod]]="Ratio:","plants per 1 tag",IF(Table3[[#This Row],[TagOrderMethod]]="tags included","",IF(Table3[[#This Row],[TagOrderMethod]]="Qty:","tags",IF(Table3[[#This Row],[TagOrderMethod]]="Auto:",IF(T394&lt;&gt;"","tags","")))))</f>
        <v/>
      </c>
      <c r="V394" s="243">
        <f>IFERROR(IF(#REF!="",50,(VLOOKUP(#REF!,Data!$A$1:$D$5027,4,FALSE))),50)</f>
        <v>50</v>
      </c>
      <c r="W394" s="243" t="str">
        <f>IF(ISNUMBER(SEARCH("tag",Table3[[#This Row],[Notes]])), "Yes", "No")</f>
        <v>Yes</v>
      </c>
      <c r="X394" s="243" t="str">
        <f>IF(Table3[[#This Row],[Column11]]="yes","tags included","Auto:")</f>
        <v>tags included</v>
      </c>
      <c r="Y394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9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Row],[TagOrderMethod]]="Auto:",IF(T394&gt;0,T394,IF(COUNTBLANK(K394:R394)=8,"",(IF(Table3[[#This Row],[Column11]]&lt;&gt;"no",Table3[[#This Row],[Size]]*(SUM(Table3[[#This Row],[Date 1]:[Date 8]])),"")))),""))),(Table3[[#This Row],[Bundle]])),"")</f>
        <v/>
      </c>
      <c r="AA394" s="74" t="str">
        <f t="shared" si="9"/>
        <v/>
      </c>
      <c r="AB394" s="111"/>
      <c r="AC394" s="112"/>
      <c r="AD394" s="113"/>
      <c r="AE394" s="114"/>
      <c r="AF394" s="33" t="s">
        <v>16</v>
      </c>
      <c r="AG394" s="33" t="s">
        <v>16</v>
      </c>
      <c r="AH394" s="33" t="s">
        <v>626</v>
      </c>
      <c r="AI394" s="33" t="s">
        <v>16</v>
      </c>
      <c r="AJ394" s="33" t="s">
        <v>626</v>
      </c>
      <c r="AK394" s="105" t="b">
        <f>IF(AND(Table3[[#This Row],[Column7]]=TRUE,COUNTBLANK(Table3[[#This Row],[Date 1]:[Date 8]])=8),TRUE,FALSE)</f>
        <v>0</v>
      </c>
      <c r="AL394" s="105" t="b">
        <f>COUNTIF(Table3[[#This Row],[26]:[512]],"yes")&gt;0</f>
        <v>0</v>
      </c>
      <c r="AM394" s="115" t="e">
        <f>IF(COUNTBLANK(K394:AB394)&lt;&gt;13,IF(Table3[[#This Row],[Comments]]="Please order in multiples of 20. Minimum order of 100.",IF(COUNTBLANK(Table3[[#This Row],[Date 1]:[Order]])=12,"",1),1),IF(OR(G394="yes",H394="yes",I394="yes",F394="yes",#REF!="yes",J394="yes"),1,""))</f>
        <v>#REF!</v>
      </c>
    </row>
    <row r="395" spans="2:39" ht="36" thickBot="1">
      <c r="B395" s="135" t="s">
        <v>8201</v>
      </c>
      <c r="C395" s="133" t="s">
        <v>7729</v>
      </c>
      <c r="D395" s="132" t="s">
        <v>7676</v>
      </c>
      <c r="E395" s="23" t="s">
        <v>7731</v>
      </c>
      <c r="F395" s="118" t="s">
        <v>16</v>
      </c>
      <c r="G395" s="22" t="s">
        <v>16</v>
      </c>
      <c r="H395" s="22" t="s">
        <v>626</v>
      </c>
      <c r="I395" s="22" t="s">
        <v>16</v>
      </c>
      <c r="J395" s="22" t="s">
        <v>626</v>
      </c>
      <c r="K395" s="119"/>
      <c r="L395" s="120"/>
      <c r="M395" s="120"/>
      <c r="N395" s="120"/>
      <c r="O395" s="120"/>
      <c r="P395" s="120"/>
      <c r="Q395" s="120"/>
      <c r="R395" s="121"/>
      <c r="S395" s="218" t="str">
        <f>Table3[[#This Row],[Column12]]</f>
        <v>tags included</v>
      </c>
      <c r="T395" s="267"/>
      <c r="U395" s="122" t="str">
        <f>IF(Table3[[#This Row],[TagOrderMethod]]="Ratio:","plants per 1 tag",IF(Table3[[#This Row],[TagOrderMethod]]="tags included","",IF(Table3[[#This Row],[TagOrderMethod]]="Qty:","tags",IF(Table3[[#This Row],[TagOrderMethod]]="Auto:",IF(T395&lt;&gt;"","tags","")))))</f>
        <v/>
      </c>
      <c r="V395" s="123">
        <v>50</v>
      </c>
      <c r="W395" s="123" t="str">
        <f>IF(ISNUMBER(SEARCH("tag",Table3[[#This Row],[Notes]])), "Yes", "No")</f>
        <v>Yes</v>
      </c>
      <c r="X395" s="123" t="str">
        <f>IF(Table3[[#This Row],[Column11]]="yes","tags included","Auto:")</f>
        <v>tags included</v>
      </c>
      <c r="Y395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9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Row],[TagOrderMethod]]="Auto:",IF(T395&gt;0,T395,IF(COUNTBLANK(K395:R395)=8,"",(IF(Table3[[#This Row],[Column11]]&lt;&gt;"no",Table3[[#This Row],[Size]]*(SUM(Table3[[#This Row],[Date 1]:[Date 8]])),"")))),""))),(Table3[[#This Row],[Bundle]])),"")</f>
        <v/>
      </c>
      <c r="AA395" s="74" t="str">
        <f t="shared" si="9"/>
        <v/>
      </c>
      <c r="AB395" s="124"/>
      <c r="AC395" s="125"/>
      <c r="AD395" s="126"/>
      <c r="AE395" s="127"/>
      <c r="AF395" s="33" t="s">
        <v>16</v>
      </c>
      <c r="AG395" s="33" t="s">
        <v>16</v>
      </c>
      <c r="AH395" s="33" t="s">
        <v>626</v>
      </c>
      <c r="AI395" s="33" t="s">
        <v>16</v>
      </c>
      <c r="AJ395" s="33" t="s">
        <v>626</v>
      </c>
      <c r="AK395" s="129" t="b">
        <f>IF(AND(Table3[[#This Row],[Column7]]=TRUE,COUNTBLANK(Table3[[#This Row],[Date 1]:[Date 8]])=8),TRUE,FALSE)</f>
        <v>0</v>
      </c>
      <c r="AL395" s="129" t="b">
        <f>COUNTIF(Table3[[#This Row],[26]:[512]],"yes")&gt;0</f>
        <v>0</v>
      </c>
      <c r="AM395" s="130" t="e">
        <f>IF(COUNTBLANK(K395:AB395)&lt;&gt;13,IF(Table3[[#This Row],[Comments]]="Please order in multiples of 20. Minimum order of 100.",IF(COUNTBLANK(Table3[[#This Row],[Date 1]:[Order]])=12,"",1),1),IF(OR(G395="yes",H395="yes",I395="yes",F395="yes",#REF!="yes",J395="yes"),1,""))</f>
        <v>#REF!</v>
      </c>
    </row>
    <row r="396" spans="2:39" ht="36" thickBot="1">
      <c r="B396" s="135" t="s">
        <v>8201</v>
      </c>
      <c r="C396" s="133" t="s">
        <v>7729</v>
      </c>
      <c r="D396" s="131" t="s">
        <v>7964</v>
      </c>
      <c r="E396" s="23" t="s">
        <v>7731</v>
      </c>
      <c r="F396" s="22" t="s">
        <v>16</v>
      </c>
      <c r="G396" s="22" t="s">
        <v>16</v>
      </c>
      <c r="H396" s="22" t="s">
        <v>626</v>
      </c>
      <c r="I396" s="22" t="s">
        <v>16</v>
      </c>
      <c r="J396" s="22" t="s">
        <v>626</v>
      </c>
      <c r="K396" s="108"/>
      <c r="L396" s="16"/>
      <c r="M396" s="16"/>
      <c r="N396" s="16"/>
      <c r="O396" s="16"/>
      <c r="P396" s="16"/>
      <c r="Q396" s="16"/>
      <c r="R396" s="109"/>
      <c r="S396" s="218" t="str">
        <f>Table3[[#This Row],[Column12]]</f>
        <v>tags included</v>
      </c>
      <c r="T396" s="110"/>
      <c r="U396" s="122" t="str">
        <f>IF(Table3[[#This Row],[TagOrderMethod]]="Ratio:","plants per 1 tag",IF(Table3[[#This Row],[TagOrderMethod]]="tags included","",IF(Table3[[#This Row],[TagOrderMethod]]="Qty:","tags",IF(Table3[[#This Row],[TagOrderMethod]]="Auto:",IF(T396&lt;&gt;"","tags","")))))</f>
        <v/>
      </c>
      <c r="V396" s="243">
        <f>IFERROR(IF(#REF!="",50,(VLOOKUP(#REF!,Data!$A$1:$D$5027,4,FALSE))),50)</f>
        <v>50</v>
      </c>
      <c r="W396" s="243" t="str">
        <f>IF(ISNUMBER(SEARCH("tag",Table3[[#This Row],[Notes]])), "Yes", "No")</f>
        <v>Yes</v>
      </c>
      <c r="X396" s="243" t="str">
        <f>IF(Table3[[#This Row],[Column11]]="yes","tags included","Auto:")</f>
        <v>tags included</v>
      </c>
      <c r="Y396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9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Row],[TagOrderMethod]]="Auto:",IF(T396&gt;0,T396,IF(COUNTBLANK(K396:R396)=8,"",(IF(Table3[[#This Row],[Column11]]&lt;&gt;"no",Table3[[#This Row],[Size]]*(SUM(Table3[[#This Row],[Date 1]:[Date 8]])),"")))),""))),(Table3[[#This Row],[Bundle]])),"")</f>
        <v/>
      </c>
      <c r="AA396" s="74" t="str">
        <f t="shared" si="9"/>
        <v/>
      </c>
      <c r="AB396" s="111"/>
      <c r="AC396" s="112"/>
      <c r="AD396" s="113"/>
      <c r="AE396" s="114"/>
      <c r="AF396" s="33" t="s">
        <v>16</v>
      </c>
      <c r="AG396" s="33" t="s">
        <v>16</v>
      </c>
      <c r="AH396" s="33" t="s">
        <v>626</v>
      </c>
      <c r="AI396" s="33" t="s">
        <v>16</v>
      </c>
      <c r="AJ396" s="33" t="s">
        <v>626</v>
      </c>
      <c r="AK396" s="105" t="b">
        <f>IF(AND(Table3[[#This Row],[Column7]]=TRUE,COUNTBLANK(Table3[[#This Row],[Date 1]:[Date 8]])=8),TRUE,FALSE)</f>
        <v>0</v>
      </c>
      <c r="AL396" s="105" t="b">
        <f>COUNTIF(Table3[[#This Row],[26]:[512]],"yes")&gt;0</f>
        <v>0</v>
      </c>
      <c r="AM396" s="115" t="e">
        <f>IF(COUNTBLANK(K396:AB396)&lt;&gt;13,IF(Table3[[#This Row],[Comments]]="Please order in multiples of 20. Minimum order of 100.",IF(COUNTBLANK(Table3[[#This Row],[Date 1]:[Order]])=12,"",1),1),IF(OR(G396="yes",H396="yes",I396="yes",F396="yes",#REF!="yes",J396="yes"),1,""))</f>
        <v>#REF!</v>
      </c>
    </row>
    <row r="397" spans="2:39" ht="36" thickBot="1">
      <c r="B397" s="135" t="s">
        <v>8201</v>
      </c>
      <c r="C397" s="133" t="s">
        <v>7729</v>
      </c>
      <c r="D397" s="131" t="s">
        <v>7677</v>
      </c>
      <c r="E397" s="23" t="s">
        <v>7731</v>
      </c>
      <c r="F397" s="22" t="s">
        <v>16</v>
      </c>
      <c r="G397" s="22" t="s">
        <v>16</v>
      </c>
      <c r="H397" s="22" t="s">
        <v>626</v>
      </c>
      <c r="I397" s="22" t="s">
        <v>16</v>
      </c>
      <c r="J397" s="22" t="s">
        <v>626</v>
      </c>
      <c r="K397" s="108"/>
      <c r="L397" s="16"/>
      <c r="M397" s="16"/>
      <c r="N397" s="16"/>
      <c r="O397" s="16"/>
      <c r="P397" s="16"/>
      <c r="Q397" s="16"/>
      <c r="R397" s="109"/>
      <c r="S397" s="218" t="str">
        <f>Table3[[#This Row],[Column12]]</f>
        <v>tags included</v>
      </c>
      <c r="T397" s="110"/>
      <c r="U397" s="122" t="str">
        <f>IF(Table3[[#This Row],[TagOrderMethod]]="Ratio:","plants per 1 tag",IF(Table3[[#This Row],[TagOrderMethod]]="tags included","",IF(Table3[[#This Row],[TagOrderMethod]]="Qty:","tags",IF(Table3[[#This Row],[TagOrderMethod]]="Auto:",IF(T397&lt;&gt;"","tags","")))))</f>
        <v/>
      </c>
      <c r="V397" s="243">
        <f>IFERROR(IF(#REF!="",50,(VLOOKUP(#REF!,Data!$A$1:$D$5027,4,FALSE))),50)</f>
        <v>50</v>
      </c>
      <c r="W397" s="243" t="str">
        <f>IF(ISNUMBER(SEARCH("tag",Table3[[#This Row],[Notes]])), "Yes", "No")</f>
        <v>Yes</v>
      </c>
      <c r="X397" s="243" t="str">
        <f>IF(Table3[[#This Row],[Column11]]="yes","tags included","Auto:")</f>
        <v>tags included</v>
      </c>
      <c r="Y397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9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Row],[TagOrderMethod]]="Auto:",IF(T397&gt;0,T397,IF(COUNTBLANK(K397:R397)=8,"",(IF(Table3[[#This Row],[Column11]]&lt;&gt;"no",Table3[[#This Row],[Size]]*(SUM(Table3[[#This Row],[Date 1]:[Date 8]])),"")))),""))),(Table3[[#This Row],[Bundle]])),"")</f>
        <v/>
      </c>
      <c r="AA397" s="74" t="str">
        <f t="shared" si="9"/>
        <v/>
      </c>
      <c r="AB397" s="111"/>
      <c r="AC397" s="112"/>
      <c r="AD397" s="113"/>
      <c r="AE397" s="114"/>
      <c r="AF397" s="33" t="s">
        <v>16</v>
      </c>
      <c r="AG397" s="33" t="s">
        <v>16</v>
      </c>
      <c r="AH397" s="33" t="s">
        <v>626</v>
      </c>
      <c r="AI397" s="33" t="s">
        <v>16</v>
      </c>
      <c r="AJ397" s="33" t="s">
        <v>626</v>
      </c>
      <c r="AK397" s="105" t="b">
        <f>IF(AND(Table3[[#This Row],[Column7]]=TRUE,COUNTBLANK(Table3[[#This Row],[Date 1]:[Date 8]])=8),TRUE,FALSE)</f>
        <v>0</v>
      </c>
      <c r="AL397" s="105" t="b">
        <f>COUNTIF(Table3[[#This Row],[26]:[512]],"yes")&gt;0</f>
        <v>0</v>
      </c>
      <c r="AM397" s="115" t="e">
        <f>IF(COUNTBLANK(K397:AB397)&lt;&gt;13,IF(Table3[[#This Row],[Comments]]="Please order in multiples of 20. Minimum order of 100.",IF(COUNTBLANK(Table3[[#This Row],[Date 1]:[Order]])=12,"",1),1),IF(OR(G397="yes",H397="yes",I397="yes",F397="yes",#REF!="yes",J397="yes"),1,""))</f>
        <v>#REF!</v>
      </c>
    </row>
    <row r="398" spans="2:39" ht="36" thickBot="1">
      <c r="B398" s="135" t="s">
        <v>8201</v>
      </c>
      <c r="C398" s="133" t="s">
        <v>7729</v>
      </c>
      <c r="D398" s="131" t="s">
        <v>8107</v>
      </c>
      <c r="E398" s="23" t="s">
        <v>7731</v>
      </c>
      <c r="F398" s="118" t="s">
        <v>16</v>
      </c>
      <c r="G398" s="22" t="s">
        <v>16</v>
      </c>
      <c r="H398" s="22" t="s">
        <v>626</v>
      </c>
      <c r="I398" s="22" t="s">
        <v>16</v>
      </c>
      <c r="J398" s="22" t="s">
        <v>626</v>
      </c>
      <c r="K398" s="119"/>
      <c r="L398" s="120"/>
      <c r="M398" s="120"/>
      <c r="N398" s="120"/>
      <c r="O398" s="120"/>
      <c r="P398" s="120"/>
      <c r="Q398" s="120"/>
      <c r="R398" s="121"/>
      <c r="S398" s="218" t="str">
        <f>Table3[[#This Row],[Column12]]</f>
        <v>tags included</v>
      </c>
      <c r="T398" s="267"/>
      <c r="U398" s="122" t="str">
        <f>IF(Table3[[#This Row],[TagOrderMethod]]="Ratio:","plants per 1 tag",IF(Table3[[#This Row],[TagOrderMethod]]="tags included","",IF(Table3[[#This Row],[TagOrderMethod]]="Qty:","tags",IF(Table3[[#This Row],[TagOrderMethod]]="Auto:",IF(T398&lt;&gt;"","tags","")))))</f>
        <v/>
      </c>
      <c r="V398" s="123">
        <v>50</v>
      </c>
      <c r="W398" s="123" t="str">
        <f>IF(ISNUMBER(SEARCH("tag",Table3[[#This Row],[Notes]])), "Yes", "No")</f>
        <v>Yes</v>
      </c>
      <c r="X398" s="123" t="str">
        <f>IF(Table3[[#This Row],[Column11]]="yes","tags included","Auto:")</f>
        <v>tags included</v>
      </c>
      <c r="Y398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9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Row],[TagOrderMethod]]="Auto:",IF(T398&gt;0,T398,IF(COUNTBLANK(K398:R398)=8,"",(IF(Table3[[#This Row],[Column11]]&lt;&gt;"no",Table3[[#This Row],[Size]]*(SUM(Table3[[#This Row],[Date 1]:[Date 8]])),"")))),""))),(Table3[[#This Row],[Bundle]])),"")</f>
        <v/>
      </c>
      <c r="AA398" s="74" t="str">
        <f t="shared" si="9"/>
        <v/>
      </c>
      <c r="AB398" s="124"/>
      <c r="AC398" s="125"/>
      <c r="AD398" s="126"/>
      <c r="AE398" s="127"/>
      <c r="AF398" s="33" t="s">
        <v>16</v>
      </c>
      <c r="AG398" s="33" t="s">
        <v>16</v>
      </c>
      <c r="AH398" s="33" t="s">
        <v>626</v>
      </c>
      <c r="AI398" s="33" t="s">
        <v>16</v>
      </c>
      <c r="AJ398" s="33" t="s">
        <v>626</v>
      </c>
      <c r="AK398" s="129" t="b">
        <f>IF(AND(Table3[[#This Row],[Column7]]=TRUE,COUNTBLANK(Table3[[#This Row],[Date 1]:[Date 8]])=8),TRUE,FALSE)</f>
        <v>0</v>
      </c>
      <c r="AL398" s="129" t="b">
        <f>COUNTIF(Table3[[#This Row],[26]:[512]],"yes")&gt;0</f>
        <v>0</v>
      </c>
      <c r="AM398" s="130" t="e">
        <f>IF(COUNTBLANK(K398:AB398)&lt;&gt;13,IF(Table3[[#This Row],[Comments]]="Please order in multiples of 20. Minimum order of 100.",IF(COUNTBLANK(Table3[[#This Row],[Date 1]:[Order]])=12,"",1),1),IF(OR(G398="yes",H398="yes",I398="yes",F398="yes",#REF!="yes",J398="yes"),1,""))</f>
        <v>#REF!</v>
      </c>
    </row>
    <row r="399" spans="2:39" ht="36" thickBot="1">
      <c r="B399" s="135" t="s">
        <v>8201</v>
      </c>
      <c r="C399" s="133" t="s">
        <v>7729</v>
      </c>
      <c r="D399" s="132" t="s">
        <v>7678</v>
      </c>
      <c r="E399" s="23" t="s">
        <v>7731</v>
      </c>
      <c r="F399" s="118" t="s">
        <v>16</v>
      </c>
      <c r="G399" s="22" t="s">
        <v>16</v>
      </c>
      <c r="H399" s="22" t="s">
        <v>626</v>
      </c>
      <c r="I399" s="22" t="s">
        <v>16</v>
      </c>
      <c r="J399" s="22" t="s">
        <v>626</v>
      </c>
      <c r="K399" s="119"/>
      <c r="L399" s="120"/>
      <c r="M399" s="120"/>
      <c r="N399" s="120"/>
      <c r="O399" s="120"/>
      <c r="P399" s="120"/>
      <c r="Q399" s="120"/>
      <c r="R399" s="121"/>
      <c r="S399" s="218" t="str">
        <f>Table3[[#This Row],[Column12]]</f>
        <v>tags included</v>
      </c>
      <c r="T399" s="267"/>
      <c r="U399" s="122" t="str">
        <f>IF(Table3[[#This Row],[TagOrderMethod]]="Ratio:","plants per 1 tag",IF(Table3[[#This Row],[TagOrderMethod]]="tags included","",IF(Table3[[#This Row],[TagOrderMethod]]="Qty:","tags",IF(Table3[[#This Row],[TagOrderMethod]]="Auto:",IF(T399&lt;&gt;"","tags","")))))</f>
        <v/>
      </c>
      <c r="V399" s="123">
        <v>50</v>
      </c>
      <c r="W399" s="123" t="str">
        <f>IF(ISNUMBER(SEARCH("tag",Table3[[#This Row],[Notes]])), "Yes", "No")</f>
        <v>Yes</v>
      </c>
      <c r="X399" s="123" t="str">
        <f>IF(Table3[[#This Row],[Column11]]="yes","tags included","Auto:")</f>
        <v>tags included</v>
      </c>
      <c r="Y399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399" s="219"/>
      <c r="AA399" s="74" t="str">
        <f t="shared" si="9"/>
        <v/>
      </c>
      <c r="AB399" s="124"/>
      <c r="AC399" s="125"/>
      <c r="AD399" s="126"/>
      <c r="AE399" s="127"/>
      <c r="AF399" s="33" t="s">
        <v>16</v>
      </c>
      <c r="AG399" s="33" t="s">
        <v>16</v>
      </c>
      <c r="AH399" s="33" t="s">
        <v>626</v>
      </c>
      <c r="AI399" s="33" t="s">
        <v>16</v>
      </c>
      <c r="AJ399" s="33" t="s">
        <v>626</v>
      </c>
      <c r="AK399" s="129" t="b">
        <f>IF(AND(Table3[[#This Row],[Column7]]=TRUE,COUNTBLANK(Table3[[#This Row],[Date 1]:[Date 8]])=8),TRUE,FALSE)</f>
        <v>0</v>
      </c>
      <c r="AL399" s="129" t="b">
        <f>COUNTIF(Table3[[#This Row],[26]:[512]],"yes")&gt;0</f>
        <v>0</v>
      </c>
      <c r="AM399" s="130" t="e">
        <f>IF(COUNTBLANK(K399:AB399)&lt;&gt;13,IF(Table3[[#This Row],[Comments]]="Please order in multiples of 20. Minimum order of 100.",IF(COUNTBLANK(Table3[[#This Row],[Date 1]:[Order]])=12,"",1),1),IF(OR(G399="yes",H399="yes",I399="yes",F399="yes",#REF!="yes",J399="yes"),1,""))</f>
        <v>#REF!</v>
      </c>
    </row>
    <row r="400" spans="2:39" ht="36" thickBot="1">
      <c r="B400" s="135" t="s">
        <v>8201</v>
      </c>
      <c r="C400" s="133" t="s">
        <v>7729</v>
      </c>
      <c r="D400" s="131" t="s">
        <v>7965</v>
      </c>
      <c r="E400" s="23" t="s">
        <v>7731</v>
      </c>
      <c r="F400" s="22" t="s">
        <v>16</v>
      </c>
      <c r="G400" s="22" t="s">
        <v>16</v>
      </c>
      <c r="H400" s="22" t="s">
        <v>626</v>
      </c>
      <c r="I400" s="22" t="s">
        <v>16</v>
      </c>
      <c r="J400" s="22" t="s">
        <v>626</v>
      </c>
      <c r="K400" s="108"/>
      <c r="L400" s="16"/>
      <c r="M400" s="16"/>
      <c r="N400" s="16"/>
      <c r="O400" s="16"/>
      <c r="P400" s="16"/>
      <c r="Q400" s="16"/>
      <c r="R400" s="109"/>
      <c r="S400" s="218" t="str">
        <f>Table3[[#This Row],[Column12]]</f>
        <v>tags included</v>
      </c>
      <c r="T400" s="110"/>
      <c r="U400" s="122" t="str">
        <f>IF(Table3[[#This Row],[TagOrderMethod]]="Ratio:","plants per 1 tag",IF(Table3[[#This Row],[TagOrderMethod]]="tags included","",IF(Table3[[#This Row],[TagOrderMethod]]="Qty:","tags",IF(Table3[[#This Row],[TagOrderMethod]]="Auto:",IF(T400&lt;&gt;"","tags","")))))</f>
        <v/>
      </c>
      <c r="V400" s="243">
        <f>IFERROR(IF(#REF!="",50,(VLOOKUP(#REF!,Data!$A$1:$D$5027,4,FALSE))),50)</f>
        <v>50</v>
      </c>
      <c r="W400" s="243" t="str">
        <f>IF(ISNUMBER(SEARCH("tag",Table3[[#This Row],[Notes]])), "Yes", "No")</f>
        <v>Yes</v>
      </c>
      <c r="X400" s="243" t="str">
        <f>IF(Table3[[#This Row],[Column11]]="yes","tags included","Auto:")</f>
        <v>tags included</v>
      </c>
      <c r="Y400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0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Row],[TagOrderMethod]]="Auto:",IF(T400&gt;0,T400,IF(COUNTBLANK(K400:R400)=8,"",(IF(Table3[[#This Row],[Column11]]&lt;&gt;"no",Table3[[#This Row],[Size]]*(SUM(Table3[[#This Row],[Date 1]:[Date 8]])),"")))),""))),(Table3[[#This Row],[Bundle]])),"")</f>
        <v/>
      </c>
      <c r="AA400" s="74" t="str">
        <f t="shared" si="9"/>
        <v/>
      </c>
      <c r="AB400" s="111"/>
      <c r="AC400" s="112"/>
      <c r="AD400" s="113"/>
      <c r="AE400" s="114"/>
      <c r="AF400" s="33" t="s">
        <v>16</v>
      </c>
      <c r="AG400" s="33" t="s">
        <v>16</v>
      </c>
      <c r="AH400" s="33" t="s">
        <v>626</v>
      </c>
      <c r="AI400" s="33" t="s">
        <v>16</v>
      </c>
      <c r="AJ400" s="33" t="s">
        <v>626</v>
      </c>
      <c r="AK400" s="105" t="b">
        <f>IF(AND(Table3[[#This Row],[Column7]]=TRUE,COUNTBLANK(Table3[[#This Row],[Date 1]:[Date 8]])=8),TRUE,FALSE)</f>
        <v>0</v>
      </c>
      <c r="AL400" s="105" t="b">
        <f>COUNTIF(Table3[[#This Row],[26]:[512]],"yes")&gt;0</f>
        <v>0</v>
      </c>
      <c r="AM400" s="115" t="e">
        <f>IF(COUNTBLANK(K400:AB400)&lt;&gt;13,IF(Table3[[#This Row],[Comments]]="Please order in multiples of 20. Minimum order of 100.",IF(COUNTBLANK(Table3[[#This Row],[Date 1]:[Order]])=12,"",1),1),IF(OR(G400="yes",H400="yes",I400="yes",F400="yes",#REF!="yes",J400="yes"),1,""))</f>
        <v>#REF!</v>
      </c>
    </row>
    <row r="401" spans="2:39" ht="36" thickBot="1">
      <c r="B401" s="135" t="s">
        <v>8201</v>
      </c>
      <c r="C401" s="133" t="s">
        <v>7729</v>
      </c>
      <c r="D401" s="131" t="s">
        <v>7679</v>
      </c>
      <c r="E401" s="23" t="s">
        <v>7731</v>
      </c>
      <c r="F401" s="22" t="s">
        <v>16</v>
      </c>
      <c r="G401" s="22" t="s">
        <v>16</v>
      </c>
      <c r="H401" s="22" t="s">
        <v>626</v>
      </c>
      <c r="I401" s="22" t="s">
        <v>16</v>
      </c>
      <c r="J401" s="22" t="s">
        <v>626</v>
      </c>
      <c r="K401" s="108"/>
      <c r="L401" s="16"/>
      <c r="M401" s="16"/>
      <c r="N401" s="16"/>
      <c r="O401" s="16"/>
      <c r="P401" s="16"/>
      <c r="Q401" s="16"/>
      <c r="R401" s="109"/>
      <c r="S401" s="218" t="str">
        <f>Table3[[#This Row],[Column12]]</f>
        <v>tags included</v>
      </c>
      <c r="T401" s="110"/>
      <c r="U401" s="122" t="str">
        <f>IF(Table3[[#This Row],[TagOrderMethod]]="Ratio:","plants per 1 tag",IF(Table3[[#This Row],[TagOrderMethod]]="tags included","",IF(Table3[[#This Row],[TagOrderMethod]]="Qty:","tags",IF(Table3[[#This Row],[TagOrderMethod]]="Auto:",IF(T401&lt;&gt;"","tags","")))))</f>
        <v/>
      </c>
      <c r="V401" s="243">
        <f>IFERROR(IF(#REF!="",50,(VLOOKUP(#REF!,Data!$A$1:$D$5027,4,FALSE))),50)</f>
        <v>50</v>
      </c>
      <c r="W401" s="243" t="str">
        <f>IF(ISNUMBER(SEARCH("tag",Table3[[#This Row],[Notes]])), "Yes", "No")</f>
        <v>Yes</v>
      </c>
      <c r="X401" s="243" t="str">
        <f>IF(Table3[[#This Row],[Column11]]="yes","tags included","Auto:")</f>
        <v>tags included</v>
      </c>
      <c r="Y401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0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Row],[TagOrderMethod]]="Auto:",IF(T401&gt;0,T401,IF(COUNTBLANK(K401:R401)=8,"",(IF(Table3[[#This Row],[Column11]]&lt;&gt;"no",Table3[[#This Row],[Size]]*(SUM(Table3[[#This Row],[Date 1]:[Date 8]])),"")))),""))),(Table3[[#This Row],[Bundle]])),"")</f>
        <v/>
      </c>
      <c r="AA401" s="74" t="str">
        <f t="shared" si="9"/>
        <v/>
      </c>
      <c r="AB401" s="111"/>
      <c r="AC401" s="112"/>
      <c r="AD401" s="113"/>
      <c r="AE401" s="114"/>
      <c r="AF401" s="33" t="s">
        <v>16</v>
      </c>
      <c r="AG401" s="33" t="s">
        <v>16</v>
      </c>
      <c r="AH401" s="33" t="s">
        <v>626</v>
      </c>
      <c r="AI401" s="33" t="s">
        <v>16</v>
      </c>
      <c r="AJ401" s="33" t="s">
        <v>626</v>
      </c>
      <c r="AK401" s="105" t="b">
        <f>IF(AND(Table3[[#This Row],[Column7]]=TRUE,COUNTBLANK(Table3[[#This Row],[Date 1]:[Date 8]])=8),TRUE,FALSE)</f>
        <v>0</v>
      </c>
      <c r="AL401" s="105" t="b">
        <f>COUNTIF(Table3[[#This Row],[26]:[512]],"yes")&gt;0</f>
        <v>0</v>
      </c>
      <c r="AM401" s="115" t="e">
        <f>IF(COUNTBLANK(K401:AB401)&lt;&gt;13,IF(Table3[[#This Row],[Comments]]="Please order in multiples of 20. Minimum order of 100.",IF(COUNTBLANK(Table3[[#This Row],[Date 1]:[Order]])=12,"",1),1),IF(OR(G401="yes",H401="yes",I401="yes",F401="yes",#REF!="yes",J401="yes"),1,""))</f>
        <v>#REF!</v>
      </c>
    </row>
    <row r="402" spans="2:39" ht="36" thickBot="1">
      <c r="B402" s="135" t="s">
        <v>8201</v>
      </c>
      <c r="C402" s="133" t="s">
        <v>7729</v>
      </c>
      <c r="D402" s="132" t="s">
        <v>7757</v>
      </c>
      <c r="E402" s="23" t="s">
        <v>7731</v>
      </c>
      <c r="F402" s="118" t="s">
        <v>16</v>
      </c>
      <c r="G402" s="22" t="s">
        <v>16</v>
      </c>
      <c r="H402" s="22" t="s">
        <v>626</v>
      </c>
      <c r="I402" s="22" t="s">
        <v>16</v>
      </c>
      <c r="J402" s="22" t="s">
        <v>626</v>
      </c>
      <c r="K402" s="119"/>
      <c r="L402" s="120"/>
      <c r="M402" s="120"/>
      <c r="N402" s="120"/>
      <c r="O402" s="120"/>
      <c r="P402" s="120"/>
      <c r="Q402" s="120"/>
      <c r="R402" s="121"/>
      <c r="S402" s="218" t="str">
        <f>Table3[[#This Row],[Column12]]</f>
        <v>tags included</v>
      </c>
      <c r="T402" s="267"/>
      <c r="U402" s="122" t="str">
        <f>IF(Table3[[#This Row],[TagOrderMethod]]="Ratio:","plants per 1 tag",IF(Table3[[#This Row],[TagOrderMethod]]="tags included","",IF(Table3[[#This Row],[TagOrderMethod]]="Qty:","tags",IF(Table3[[#This Row],[TagOrderMethod]]="Auto:",IF(T402&lt;&gt;"","tags","")))))</f>
        <v/>
      </c>
      <c r="V402" s="123">
        <v>50</v>
      </c>
      <c r="W402" s="123" t="str">
        <f>IF(ISNUMBER(SEARCH("tag",Table3[[#This Row],[Notes]])), "Yes", "No")</f>
        <v>Yes</v>
      </c>
      <c r="X402" s="123" t="str">
        <f>IF(Table3[[#This Row],[Column11]]="yes","tags included","Auto:")</f>
        <v>tags included</v>
      </c>
      <c r="Y402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0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Row],[TagOrderMethod]]="Auto:",IF(T402&gt;0,T402,IF(COUNTBLANK(K402:R402)=8,"",(IF(Table3[[#This Row],[Column11]]&lt;&gt;"no",Table3[[#This Row],[Size]]*(SUM(Table3[[#This Row],[Date 1]:[Date 8]])),"")))),""))),(Table3[[#This Row],[Bundle]])),"")</f>
        <v/>
      </c>
      <c r="AA402" s="74" t="str">
        <f t="shared" si="9"/>
        <v/>
      </c>
      <c r="AB402" s="124"/>
      <c r="AC402" s="125"/>
      <c r="AD402" s="126"/>
      <c r="AE402" s="127"/>
      <c r="AF402" s="33" t="s">
        <v>16</v>
      </c>
      <c r="AG402" s="33" t="s">
        <v>16</v>
      </c>
      <c r="AH402" s="33" t="s">
        <v>626</v>
      </c>
      <c r="AI402" s="33" t="s">
        <v>16</v>
      </c>
      <c r="AJ402" s="33" t="s">
        <v>626</v>
      </c>
      <c r="AK402" s="129" t="b">
        <f>IF(AND(Table3[[#This Row],[Column7]]=TRUE,COUNTBLANK(Table3[[#This Row],[Date 1]:[Date 8]])=8),TRUE,FALSE)</f>
        <v>0</v>
      </c>
      <c r="AL402" s="129" t="b">
        <f>COUNTIF(Table3[[#This Row],[26]:[512]],"yes")&gt;0</f>
        <v>0</v>
      </c>
      <c r="AM402" s="130" t="e">
        <f>IF(COUNTBLANK(K402:AB402)&lt;&gt;13,IF(Table3[[#This Row],[Comments]]="Please order in multiples of 20. Minimum order of 100.",IF(COUNTBLANK(Table3[[#This Row],[Date 1]:[Order]])=12,"",1),1),IF(OR(G402="yes",H402="yes",I402="yes",F402="yes",#REF!="yes",J402="yes"),1,""))</f>
        <v>#REF!</v>
      </c>
    </row>
    <row r="403" spans="2:39" ht="36" thickBot="1">
      <c r="B403" s="135" t="s">
        <v>8201</v>
      </c>
      <c r="C403" s="133" t="s">
        <v>7729</v>
      </c>
      <c r="D403" s="131" t="s">
        <v>7837</v>
      </c>
      <c r="E403" s="23" t="s">
        <v>7731</v>
      </c>
      <c r="F403" s="22" t="s">
        <v>16</v>
      </c>
      <c r="G403" s="22" t="s">
        <v>16</v>
      </c>
      <c r="H403" s="22" t="s">
        <v>626</v>
      </c>
      <c r="I403" s="22" t="s">
        <v>16</v>
      </c>
      <c r="J403" s="22" t="s">
        <v>626</v>
      </c>
      <c r="K403" s="108"/>
      <c r="L403" s="16"/>
      <c r="M403" s="16"/>
      <c r="N403" s="16"/>
      <c r="O403" s="16"/>
      <c r="P403" s="16"/>
      <c r="Q403" s="16"/>
      <c r="R403" s="109"/>
      <c r="S403" s="218" t="str">
        <f>Table3[[#This Row],[Column12]]</f>
        <v>tags included</v>
      </c>
      <c r="T403" s="110"/>
      <c r="U403" s="122" t="str">
        <f>IF(Table3[[#This Row],[TagOrderMethod]]="Ratio:","plants per 1 tag",IF(Table3[[#This Row],[TagOrderMethod]]="tags included","",IF(Table3[[#This Row],[TagOrderMethod]]="Qty:","tags",IF(Table3[[#This Row],[TagOrderMethod]]="Auto:",IF(T403&lt;&gt;"","tags","")))))</f>
        <v/>
      </c>
      <c r="V403" s="243">
        <f>IFERROR(IF(#REF!="",50,(VLOOKUP(#REF!,Data!$A$1:$D$5027,4,FALSE))),50)</f>
        <v>50</v>
      </c>
      <c r="W403" s="243" t="str">
        <f>IF(ISNUMBER(SEARCH("tag",Table3[[#This Row],[Notes]])), "Yes", "No")</f>
        <v>Yes</v>
      </c>
      <c r="X403" s="243" t="str">
        <f>IF(Table3[[#This Row],[Column11]]="yes","tags included","Auto:")</f>
        <v>tags included</v>
      </c>
      <c r="Y403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0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Row],[TagOrderMethod]]="Auto:",IF(T403&gt;0,T403,IF(COUNTBLANK(K403:R403)=8,"",(IF(Table3[[#This Row],[Column11]]&lt;&gt;"no",Table3[[#This Row],[Size]]*(SUM(Table3[[#This Row],[Date 1]:[Date 8]])),"")))),""))),(Table3[[#This Row],[Bundle]])),"")</f>
        <v/>
      </c>
      <c r="AA403" s="74" t="str">
        <f t="shared" si="9"/>
        <v/>
      </c>
      <c r="AB403" s="111"/>
      <c r="AC403" s="112"/>
      <c r="AD403" s="113"/>
      <c r="AE403" s="114"/>
      <c r="AF403" s="33" t="s">
        <v>16</v>
      </c>
      <c r="AG403" s="33" t="s">
        <v>16</v>
      </c>
      <c r="AH403" s="33" t="s">
        <v>626</v>
      </c>
      <c r="AI403" s="33" t="s">
        <v>16</v>
      </c>
      <c r="AJ403" s="33" t="s">
        <v>626</v>
      </c>
      <c r="AK403" s="105" t="b">
        <f>IF(AND(Table3[[#This Row],[Column7]]=TRUE,COUNTBLANK(Table3[[#This Row],[Date 1]:[Date 8]])=8),TRUE,FALSE)</f>
        <v>0</v>
      </c>
      <c r="AL403" s="105" t="b">
        <f>COUNTIF(Table3[[#This Row],[26]:[512]],"yes")&gt;0</f>
        <v>0</v>
      </c>
      <c r="AM403" s="115" t="e">
        <f>IF(COUNTBLANK(K403:AB403)&lt;&gt;13,IF(Table3[[#This Row],[Comments]]="Please order in multiples of 20. Minimum order of 100.",IF(COUNTBLANK(Table3[[#This Row],[Date 1]:[Order]])=12,"",1),1),IF(OR(G403="yes",H403="yes",I403="yes",F403="yes",#REF!="yes",J403="yes"),1,""))</f>
        <v>#REF!</v>
      </c>
    </row>
    <row r="404" spans="2:39" ht="36" thickBot="1">
      <c r="B404" s="135" t="s">
        <v>8201</v>
      </c>
      <c r="C404" s="133" t="s">
        <v>7729</v>
      </c>
      <c r="D404" s="131" t="s">
        <v>7758</v>
      </c>
      <c r="E404" s="23" t="s">
        <v>7731</v>
      </c>
      <c r="F404" s="118" t="s">
        <v>16</v>
      </c>
      <c r="G404" s="22" t="s">
        <v>16</v>
      </c>
      <c r="H404" s="22" t="s">
        <v>626</v>
      </c>
      <c r="I404" s="22" t="s">
        <v>16</v>
      </c>
      <c r="J404" s="22" t="s">
        <v>626</v>
      </c>
      <c r="K404" s="119"/>
      <c r="L404" s="120"/>
      <c r="M404" s="120"/>
      <c r="N404" s="120"/>
      <c r="O404" s="120"/>
      <c r="P404" s="120"/>
      <c r="Q404" s="120"/>
      <c r="R404" s="121"/>
      <c r="S404" s="218" t="str">
        <f>Table3[[#This Row],[Column12]]</f>
        <v>tags included</v>
      </c>
      <c r="T404" s="267"/>
      <c r="U404" s="122" t="str">
        <f>IF(Table3[[#This Row],[TagOrderMethod]]="Ratio:","plants per 1 tag",IF(Table3[[#This Row],[TagOrderMethod]]="tags included","",IF(Table3[[#This Row],[TagOrderMethod]]="Qty:","tags",IF(Table3[[#This Row],[TagOrderMethod]]="Auto:",IF(T404&lt;&gt;"","tags","")))))</f>
        <v/>
      </c>
      <c r="V404" s="123">
        <v>50</v>
      </c>
      <c r="W404" s="123" t="str">
        <f>IF(ISNUMBER(SEARCH("tag",Table3[[#This Row],[Notes]])), "Yes", "No")</f>
        <v>Yes</v>
      </c>
      <c r="X404" s="123" t="str">
        <f>IF(Table3[[#This Row],[Column11]]="yes","tags included","Auto:")</f>
        <v>tags included</v>
      </c>
      <c r="Y404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0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Row],[TagOrderMethod]]="Auto:",IF(T404&gt;0,T404,IF(COUNTBLANK(K404:R404)=8,"",(IF(Table3[[#This Row],[Column11]]&lt;&gt;"no",Table3[[#This Row],[Size]]*(SUM(Table3[[#This Row],[Date 1]:[Date 8]])),"")))),""))),(Table3[[#This Row],[Bundle]])),"")</f>
        <v/>
      </c>
      <c r="AA404" s="74" t="str">
        <f t="shared" si="9"/>
        <v/>
      </c>
      <c r="AB404" s="124"/>
      <c r="AC404" s="125"/>
      <c r="AD404" s="126"/>
      <c r="AE404" s="127"/>
      <c r="AF404" s="33" t="s">
        <v>16</v>
      </c>
      <c r="AG404" s="33" t="s">
        <v>16</v>
      </c>
      <c r="AH404" s="33" t="s">
        <v>626</v>
      </c>
      <c r="AI404" s="33" t="s">
        <v>16</v>
      </c>
      <c r="AJ404" s="33" t="s">
        <v>626</v>
      </c>
      <c r="AK404" s="129" t="b">
        <f>IF(AND(Table3[[#This Row],[Column7]]=TRUE,COUNTBLANK(Table3[[#This Row],[Date 1]:[Date 8]])=8),TRUE,FALSE)</f>
        <v>0</v>
      </c>
      <c r="AL404" s="129" t="b">
        <f>COUNTIF(Table3[[#This Row],[26]:[512]],"yes")&gt;0</f>
        <v>0</v>
      </c>
      <c r="AM404" s="130" t="e">
        <f>IF(COUNTBLANK(K404:AB404)&lt;&gt;13,IF(Table3[[#This Row],[Comments]]="Please order in multiples of 20. Minimum order of 100.",IF(COUNTBLANK(Table3[[#This Row],[Date 1]:[Order]])=12,"",1),1),IF(OR(G404="yes",H404="yes",I404="yes",F404="yes",#REF!="yes",J404="yes"),1,""))</f>
        <v>#REF!</v>
      </c>
    </row>
    <row r="405" spans="2:39" ht="36" thickBot="1">
      <c r="B405" s="135" t="s">
        <v>8201</v>
      </c>
      <c r="C405" s="133" t="s">
        <v>7729</v>
      </c>
      <c r="D405" s="131" t="s">
        <v>7820</v>
      </c>
      <c r="E405" s="23" t="s">
        <v>7731</v>
      </c>
      <c r="F405" s="22" t="s">
        <v>16</v>
      </c>
      <c r="G405" s="22" t="s">
        <v>16</v>
      </c>
      <c r="H405" s="22" t="s">
        <v>626</v>
      </c>
      <c r="I405" s="22" t="s">
        <v>16</v>
      </c>
      <c r="J405" s="22" t="s">
        <v>626</v>
      </c>
      <c r="K405" s="108"/>
      <c r="L405" s="16"/>
      <c r="M405" s="16"/>
      <c r="N405" s="16"/>
      <c r="O405" s="16"/>
      <c r="P405" s="16"/>
      <c r="Q405" s="16"/>
      <c r="R405" s="109"/>
      <c r="S405" s="218" t="str">
        <f>Table3[[#This Row],[Column12]]</f>
        <v>tags included</v>
      </c>
      <c r="T405" s="110"/>
      <c r="U405" s="122" t="str">
        <f>IF(Table3[[#This Row],[TagOrderMethod]]="Ratio:","plants per 1 tag",IF(Table3[[#This Row],[TagOrderMethod]]="tags included","",IF(Table3[[#This Row],[TagOrderMethod]]="Qty:","tags",IF(Table3[[#This Row],[TagOrderMethod]]="Auto:",IF(T405&lt;&gt;"","tags","")))))</f>
        <v/>
      </c>
      <c r="V405" s="243">
        <f>IFERROR(IF(#REF!="",50,(VLOOKUP(#REF!,Data!$A$1:$D$5027,4,FALSE))),50)</f>
        <v>50</v>
      </c>
      <c r="W405" s="243" t="str">
        <f>IF(ISNUMBER(SEARCH("tag",Table3[[#This Row],[Notes]])), "Yes", "No")</f>
        <v>Yes</v>
      </c>
      <c r="X405" s="243" t="str">
        <f>IF(Table3[[#This Row],[Column11]]="yes","tags included","Auto:")</f>
        <v>tags included</v>
      </c>
      <c r="Y405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0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Row],[TagOrderMethod]]="Auto:",IF(T405&gt;0,T405,IF(COUNTBLANK(K405:R405)=8,"",(IF(Table3[[#This Row],[Column11]]&lt;&gt;"no",Table3[[#This Row],[Size]]*(SUM(Table3[[#This Row],[Date 1]:[Date 8]])),"")))),""))),(Table3[[#This Row],[Bundle]])),"")</f>
        <v/>
      </c>
      <c r="AA405" s="74" t="str">
        <f t="shared" si="9"/>
        <v/>
      </c>
      <c r="AB405" s="111"/>
      <c r="AC405" s="112"/>
      <c r="AD405" s="113"/>
      <c r="AE405" s="114"/>
      <c r="AF405" s="33" t="s">
        <v>16</v>
      </c>
      <c r="AG405" s="33" t="s">
        <v>16</v>
      </c>
      <c r="AH405" s="33" t="s">
        <v>626</v>
      </c>
      <c r="AI405" s="33" t="s">
        <v>16</v>
      </c>
      <c r="AJ405" s="33" t="s">
        <v>626</v>
      </c>
      <c r="AK405" s="105" t="b">
        <f>IF(AND(Table3[[#This Row],[Column7]]=TRUE,COUNTBLANK(Table3[[#This Row],[Date 1]:[Date 8]])=8),TRUE,FALSE)</f>
        <v>0</v>
      </c>
      <c r="AL405" s="105" t="b">
        <f>COUNTIF(Table3[[#This Row],[26]:[512]],"yes")&gt;0</f>
        <v>0</v>
      </c>
      <c r="AM405" s="115" t="e">
        <f>IF(COUNTBLANK(K405:AB405)&lt;&gt;13,IF(Table3[[#This Row],[Comments]]="Please order in multiples of 20. Minimum order of 100.",IF(COUNTBLANK(Table3[[#This Row],[Date 1]:[Order]])=12,"",1),1),IF(OR(G405="yes",H405="yes",I405="yes",F405="yes",#REF!="yes",J405="yes"),1,""))</f>
        <v>#REF!</v>
      </c>
    </row>
    <row r="406" spans="2:39" ht="36" thickBot="1">
      <c r="B406" s="135" t="s">
        <v>8201</v>
      </c>
      <c r="C406" s="133" t="s">
        <v>7680</v>
      </c>
      <c r="D406" s="131" t="s">
        <v>7681</v>
      </c>
      <c r="E406" s="23" t="s">
        <v>7731</v>
      </c>
      <c r="F406" s="22" t="s">
        <v>16</v>
      </c>
      <c r="G406" s="22" t="s">
        <v>16</v>
      </c>
      <c r="H406" s="22" t="s">
        <v>626</v>
      </c>
      <c r="I406" s="22" t="s">
        <v>16</v>
      </c>
      <c r="J406" s="22" t="s">
        <v>626</v>
      </c>
      <c r="K406" s="108"/>
      <c r="L406" s="16"/>
      <c r="M406" s="16"/>
      <c r="N406" s="16"/>
      <c r="O406" s="16"/>
      <c r="P406" s="16"/>
      <c r="Q406" s="16"/>
      <c r="R406" s="109"/>
      <c r="S406" s="218" t="str">
        <f>Table3[[#This Row],[Column12]]</f>
        <v>tags included</v>
      </c>
      <c r="T406" s="110"/>
      <c r="U406" s="122" t="str">
        <f>IF(Table3[[#This Row],[TagOrderMethod]]="Ratio:","plants per 1 tag",IF(Table3[[#This Row],[TagOrderMethod]]="tags included","",IF(Table3[[#This Row],[TagOrderMethod]]="Qty:","tags",IF(Table3[[#This Row],[TagOrderMethod]]="Auto:",IF(T406&lt;&gt;"","tags","")))))</f>
        <v/>
      </c>
      <c r="V406" s="243">
        <f>IFERROR(IF(#REF!="",50,(VLOOKUP(#REF!,Data!$A$1:$D$5027,4,FALSE))),50)</f>
        <v>50</v>
      </c>
      <c r="W406" s="243" t="str">
        <f>IF(ISNUMBER(SEARCH("tag",Table3[[#This Row],[Notes]])), "Yes", "No")</f>
        <v>Yes</v>
      </c>
      <c r="X406" s="243" t="str">
        <f>IF(Table3[[#This Row],[Column11]]="yes","tags included","Auto:")</f>
        <v>tags included</v>
      </c>
      <c r="Y406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0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Row],[TagOrderMethod]]="Auto:",IF(T406&gt;0,T406,IF(COUNTBLANK(K406:R406)=8,"",(IF(Table3[[#This Row],[Column11]]&lt;&gt;"no",Table3[[#This Row],[Size]]*(SUM(Table3[[#This Row],[Date 1]:[Date 8]])),"")))),""))),(Table3[[#This Row],[Bundle]])),"")</f>
        <v/>
      </c>
      <c r="AA406" s="74" t="str">
        <f t="shared" si="9"/>
        <v/>
      </c>
      <c r="AB406" s="111"/>
      <c r="AC406" s="112"/>
      <c r="AD406" s="113"/>
      <c r="AE406" s="114"/>
      <c r="AF406" s="33" t="s">
        <v>16</v>
      </c>
      <c r="AG406" s="33" t="s">
        <v>16</v>
      </c>
      <c r="AH406" s="33" t="s">
        <v>626</v>
      </c>
      <c r="AI406" s="33" t="s">
        <v>16</v>
      </c>
      <c r="AJ406" s="33" t="s">
        <v>626</v>
      </c>
      <c r="AK406" s="105" t="b">
        <f>IF(AND(Table3[[#This Row],[Column7]]=TRUE,COUNTBLANK(Table3[[#This Row],[Date 1]:[Date 8]])=8),TRUE,FALSE)</f>
        <v>0</v>
      </c>
      <c r="AL406" s="105" t="b">
        <f>COUNTIF(Table3[[#This Row],[26]:[512]],"yes")&gt;0</f>
        <v>0</v>
      </c>
      <c r="AM406" s="115" t="e">
        <f>IF(COUNTBLANK(K406:AB406)&lt;&gt;13,IF(Table3[[#This Row],[Comments]]="Please order in multiples of 20. Minimum order of 100.",IF(COUNTBLANK(Table3[[#This Row],[Date 1]:[Order]])=12,"",1),1),IF(OR(G406="yes",H406="yes",I406="yes",F406="yes",#REF!="yes",J406="yes"),1,""))</f>
        <v>#REF!</v>
      </c>
    </row>
    <row r="407" spans="2:39" ht="36" thickBot="1">
      <c r="B407" s="135" t="s">
        <v>8201</v>
      </c>
      <c r="C407" s="133" t="s">
        <v>7680</v>
      </c>
      <c r="D407" s="131" t="s">
        <v>7682</v>
      </c>
      <c r="E407" s="23" t="s">
        <v>7731</v>
      </c>
      <c r="F407" s="22" t="s">
        <v>16</v>
      </c>
      <c r="G407" s="22" t="s">
        <v>16</v>
      </c>
      <c r="H407" s="22" t="s">
        <v>626</v>
      </c>
      <c r="I407" s="22" t="s">
        <v>16</v>
      </c>
      <c r="J407" s="22" t="s">
        <v>626</v>
      </c>
      <c r="K407" s="108"/>
      <c r="L407" s="16"/>
      <c r="M407" s="16"/>
      <c r="N407" s="16"/>
      <c r="O407" s="16"/>
      <c r="P407" s="16"/>
      <c r="Q407" s="16"/>
      <c r="R407" s="109"/>
      <c r="S407" s="218" t="str">
        <f>Table3[[#This Row],[Column12]]</f>
        <v>tags included</v>
      </c>
      <c r="T407" s="110"/>
      <c r="U407" s="122" t="str">
        <f>IF(Table3[[#This Row],[TagOrderMethod]]="Ratio:","plants per 1 tag",IF(Table3[[#This Row],[TagOrderMethod]]="tags included","",IF(Table3[[#This Row],[TagOrderMethod]]="Qty:","tags",IF(Table3[[#This Row],[TagOrderMethod]]="Auto:",IF(T407&lt;&gt;"","tags","")))))</f>
        <v/>
      </c>
      <c r="V407" s="243">
        <f>IFERROR(IF(#REF!="",50,(VLOOKUP(#REF!,Data!$A$1:$D$5027,4,FALSE))),50)</f>
        <v>50</v>
      </c>
      <c r="W407" s="243" t="str">
        <f>IF(ISNUMBER(SEARCH("tag",Table3[[#This Row],[Notes]])), "Yes", "No")</f>
        <v>Yes</v>
      </c>
      <c r="X407" s="243" t="str">
        <f>IF(Table3[[#This Row],[Column11]]="yes","tags included","Auto:")</f>
        <v>tags included</v>
      </c>
      <c r="Y407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0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Row],[TagOrderMethod]]="Auto:",IF(T407&gt;0,T407,IF(COUNTBLANK(K407:R407)=8,"",(IF(Table3[[#This Row],[Column11]]&lt;&gt;"no",Table3[[#This Row],[Size]]*(SUM(Table3[[#This Row],[Date 1]:[Date 8]])),"")))),""))),(Table3[[#This Row],[Bundle]])),"")</f>
        <v/>
      </c>
      <c r="AA407" s="74" t="str">
        <f t="shared" si="9"/>
        <v/>
      </c>
      <c r="AB407" s="111"/>
      <c r="AC407" s="112"/>
      <c r="AD407" s="113"/>
      <c r="AE407" s="114"/>
      <c r="AF407" s="33" t="s">
        <v>16</v>
      </c>
      <c r="AG407" s="33" t="s">
        <v>16</v>
      </c>
      <c r="AH407" s="33" t="s">
        <v>626</v>
      </c>
      <c r="AI407" s="33" t="s">
        <v>16</v>
      </c>
      <c r="AJ407" s="33" t="s">
        <v>626</v>
      </c>
      <c r="AK407" s="105" t="b">
        <f>IF(AND(Table3[[#This Row],[Column7]]=TRUE,COUNTBLANK(Table3[[#This Row],[Date 1]:[Date 8]])=8),TRUE,FALSE)</f>
        <v>0</v>
      </c>
      <c r="AL407" s="105" t="b">
        <f>COUNTIF(Table3[[#This Row],[26]:[512]],"yes")&gt;0</f>
        <v>0</v>
      </c>
      <c r="AM407" s="115" t="e">
        <f>IF(COUNTBLANK(K407:AB407)&lt;&gt;13,IF(Table3[[#This Row],[Comments]]="Please order in multiples of 20. Minimum order of 100.",IF(COUNTBLANK(Table3[[#This Row],[Date 1]:[Order]])=12,"",1),1),IF(OR(G407="yes",H407="yes",I407="yes",F407="yes",#REF!="yes",J407="yes"),1,""))</f>
        <v>#REF!</v>
      </c>
    </row>
    <row r="408" spans="2:39" ht="36" thickBot="1">
      <c r="B408" s="135" t="s">
        <v>8201</v>
      </c>
      <c r="C408" s="133" t="s">
        <v>7680</v>
      </c>
      <c r="D408" s="131" t="s">
        <v>7683</v>
      </c>
      <c r="E408" s="23" t="s">
        <v>7731</v>
      </c>
      <c r="F408" s="22" t="s">
        <v>16</v>
      </c>
      <c r="G408" s="22" t="s">
        <v>16</v>
      </c>
      <c r="H408" s="22" t="s">
        <v>626</v>
      </c>
      <c r="I408" s="22" t="s">
        <v>16</v>
      </c>
      <c r="J408" s="22" t="s">
        <v>626</v>
      </c>
      <c r="K408" s="108"/>
      <c r="L408" s="16"/>
      <c r="M408" s="16"/>
      <c r="N408" s="16"/>
      <c r="O408" s="16"/>
      <c r="P408" s="16"/>
      <c r="Q408" s="16"/>
      <c r="R408" s="109"/>
      <c r="S408" s="218" t="str">
        <f>Table3[[#This Row],[Column12]]</f>
        <v>tags included</v>
      </c>
      <c r="T408" s="110"/>
      <c r="U408" s="122" t="str">
        <f>IF(Table3[[#This Row],[TagOrderMethod]]="Ratio:","plants per 1 tag",IF(Table3[[#This Row],[TagOrderMethod]]="tags included","",IF(Table3[[#This Row],[TagOrderMethod]]="Qty:","tags",IF(Table3[[#This Row],[TagOrderMethod]]="Auto:",IF(T408&lt;&gt;"","tags","")))))</f>
        <v/>
      </c>
      <c r="V408" s="243">
        <f>IFERROR(IF(#REF!="",50,(VLOOKUP(#REF!,Data!$A$1:$D$5027,4,FALSE))),50)</f>
        <v>50</v>
      </c>
      <c r="W408" s="243" t="str">
        <f>IF(ISNUMBER(SEARCH("tag",Table3[[#This Row],[Notes]])), "Yes", "No")</f>
        <v>Yes</v>
      </c>
      <c r="X408" s="243" t="str">
        <f>IF(Table3[[#This Row],[Column11]]="yes","tags included","Auto:")</f>
        <v>tags included</v>
      </c>
      <c r="Y408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0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Row],[TagOrderMethod]]="Auto:",IF(T408&gt;0,T408,IF(COUNTBLANK(K408:R408)=8,"",(IF(Table3[[#This Row],[Column11]]&lt;&gt;"no",Table3[[#This Row],[Size]]*(SUM(Table3[[#This Row],[Date 1]:[Date 8]])),"")))),""))),(Table3[[#This Row],[Bundle]])),"")</f>
        <v/>
      </c>
      <c r="AA408" s="74" t="str">
        <f t="shared" si="9"/>
        <v/>
      </c>
      <c r="AB408" s="111"/>
      <c r="AC408" s="112"/>
      <c r="AD408" s="113"/>
      <c r="AE408" s="114"/>
      <c r="AF408" s="33" t="s">
        <v>16</v>
      </c>
      <c r="AG408" s="33" t="s">
        <v>16</v>
      </c>
      <c r="AH408" s="33" t="s">
        <v>626</v>
      </c>
      <c r="AI408" s="33" t="s">
        <v>16</v>
      </c>
      <c r="AJ408" s="33" t="s">
        <v>626</v>
      </c>
      <c r="AK408" s="105" t="b">
        <f>IF(AND(Table3[[#This Row],[Column7]]=TRUE,COUNTBLANK(Table3[[#This Row],[Date 1]:[Date 8]])=8),TRUE,FALSE)</f>
        <v>0</v>
      </c>
      <c r="AL408" s="105" t="b">
        <f>COUNTIF(Table3[[#This Row],[26]:[512]],"yes")&gt;0</f>
        <v>0</v>
      </c>
      <c r="AM408" s="115" t="e">
        <f>IF(COUNTBLANK(K408:AB408)&lt;&gt;13,IF(Table3[[#This Row],[Comments]]="Please order in multiples of 20. Minimum order of 100.",IF(COUNTBLANK(Table3[[#This Row],[Date 1]:[Order]])=12,"",1),1),IF(OR(G408="yes",H408="yes",I408="yes",F408="yes",#REF!="yes",J408="yes"),1,""))</f>
        <v>#REF!</v>
      </c>
    </row>
    <row r="409" spans="2:39" ht="36" thickBot="1">
      <c r="B409" s="135" t="s">
        <v>8201</v>
      </c>
      <c r="C409" s="133" t="s">
        <v>7684</v>
      </c>
      <c r="D409" s="131" t="s">
        <v>7838</v>
      </c>
      <c r="E409" s="23" t="s">
        <v>7731</v>
      </c>
      <c r="F409" s="22" t="s">
        <v>16</v>
      </c>
      <c r="G409" s="22" t="s">
        <v>16</v>
      </c>
      <c r="H409" s="22" t="s">
        <v>626</v>
      </c>
      <c r="I409" s="22" t="s">
        <v>16</v>
      </c>
      <c r="J409" s="22" t="s">
        <v>626</v>
      </c>
      <c r="K409" s="108"/>
      <c r="L409" s="16"/>
      <c r="M409" s="16"/>
      <c r="N409" s="16"/>
      <c r="O409" s="16"/>
      <c r="P409" s="16"/>
      <c r="Q409" s="16"/>
      <c r="R409" s="109"/>
      <c r="S409" s="218" t="str">
        <f>Table3[[#This Row],[Column12]]</f>
        <v>tags included</v>
      </c>
      <c r="T409" s="110"/>
      <c r="U409" s="122" t="str">
        <f>IF(Table3[[#This Row],[TagOrderMethod]]="Ratio:","plants per 1 tag",IF(Table3[[#This Row],[TagOrderMethod]]="tags included","",IF(Table3[[#This Row],[TagOrderMethod]]="Qty:","tags",IF(Table3[[#This Row],[TagOrderMethod]]="Auto:",IF(T409&lt;&gt;"","tags","")))))</f>
        <v/>
      </c>
      <c r="V409" s="243">
        <f>IFERROR(IF(#REF!="",50,(VLOOKUP(#REF!,Data!$A$1:$D$5027,4,FALSE))),50)</f>
        <v>50</v>
      </c>
      <c r="W409" s="243" t="str">
        <f>IF(ISNUMBER(SEARCH("tag",Table3[[#This Row],[Notes]])), "Yes", "No")</f>
        <v>Yes</v>
      </c>
      <c r="X409" s="243" t="str">
        <f>IF(Table3[[#This Row],[Column11]]="yes","tags included","Auto:")</f>
        <v>tags included</v>
      </c>
      <c r="Y409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0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Row],[TagOrderMethod]]="Auto:",IF(T409&gt;0,T409,IF(COUNTBLANK(K409:R409)=8,"",(IF(Table3[[#This Row],[Column11]]&lt;&gt;"no",Table3[[#This Row],[Size]]*(SUM(Table3[[#This Row],[Date 1]:[Date 8]])),"")))),""))),(Table3[[#This Row],[Bundle]])),"")</f>
        <v/>
      </c>
      <c r="AA409" s="74" t="str">
        <f t="shared" si="9"/>
        <v/>
      </c>
      <c r="AB409" s="111"/>
      <c r="AC409" s="112"/>
      <c r="AD409" s="113"/>
      <c r="AE409" s="114"/>
      <c r="AF409" s="33" t="s">
        <v>16</v>
      </c>
      <c r="AG409" s="33" t="s">
        <v>16</v>
      </c>
      <c r="AH409" s="33" t="s">
        <v>626</v>
      </c>
      <c r="AI409" s="33" t="s">
        <v>16</v>
      </c>
      <c r="AJ409" s="33" t="s">
        <v>626</v>
      </c>
      <c r="AK409" s="105" t="b">
        <f>IF(AND(Table3[[#This Row],[Column7]]=TRUE,COUNTBLANK(Table3[[#This Row],[Date 1]:[Date 8]])=8),TRUE,FALSE)</f>
        <v>0</v>
      </c>
      <c r="AL409" s="105" t="b">
        <f>COUNTIF(Table3[[#This Row],[26]:[512]],"yes")&gt;0</f>
        <v>0</v>
      </c>
      <c r="AM409" s="115" t="e">
        <f>IF(COUNTBLANK(K409:AB409)&lt;&gt;13,IF(Table3[[#This Row],[Comments]]="Please order in multiples of 20. Minimum order of 100.",IF(COUNTBLANK(Table3[[#This Row],[Date 1]:[Order]])=12,"",1),1),IF(OR(G409="yes",H409="yes",I409="yes",F409="yes",#REF!="yes",J409="yes"),1,""))</f>
        <v>#REF!</v>
      </c>
    </row>
    <row r="410" spans="2:39" ht="36" thickBot="1">
      <c r="B410" s="135" t="s">
        <v>8201</v>
      </c>
      <c r="C410" s="133" t="s">
        <v>7684</v>
      </c>
      <c r="D410" s="131" t="s">
        <v>7685</v>
      </c>
      <c r="E410" s="23" t="s">
        <v>7731</v>
      </c>
      <c r="F410" s="22" t="s">
        <v>16</v>
      </c>
      <c r="G410" s="22" t="s">
        <v>16</v>
      </c>
      <c r="H410" s="22" t="s">
        <v>626</v>
      </c>
      <c r="I410" s="22" t="s">
        <v>16</v>
      </c>
      <c r="J410" s="22" t="s">
        <v>626</v>
      </c>
      <c r="K410" s="108"/>
      <c r="L410" s="16"/>
      <c r="M410" s="16"/>
      <c r="N410" s="16"/>
      <c r="O410" s="16"/>
      <c r="P410" s="16"/>
      <c r="Q410" s="16"/>
      <c r="R410" s="109"/>
      <c r="S410" s="218" t="str">
        <f>Table3[[#This Row],[Column12]]</f>
        <v>tags included</v>
      </c>
      <c r="T410" s="110"/>
      <c r="U410" s="122" t="str">
        <f>IF(Table3[[#This Row],[TagOrderMethod]]="Ratio:","plants per 1 tag",IF(Table3[[#This Row],[TagOrderMethod]]="tags included","",IF(Table3[[#This Row],[TagOrderMethod]]="Qty:","tags",IF(Table3[[#This Row],[TagOrderMethod]]="Auto:",IF(T410&lt;&gt;"","tags","")))))</f>
        <v/>
      </c>
      <c r="V410" s="243">
        <f>IFERROR(IF(#REF!="",50,(VLOOKUP(#REF!,Data!$A$1:$D$5027,4,FALSE))),50)</f>
        <v>50</v>
      </c>
      <c r="W410" s="243" t="str">
        <f>IF(ISNUMBER(SEARCH("tag",Table3[[#This Row],[Notes]])), "Yes", "No")</f>
        <v>Yes</v>
      </c>
      <c r="X410" s="243" t="str">
        <f>IF(Table3[[#This Row],[Column11]]="yes","tags included","Auto:")</f>
        <v>tags included</v>
      </c>
      <c r="Y410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1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Row],[TagOrderMethod]]="Auto:",IF(T410&gt;0,T410,IF(COUNTBLANK(K410:R410)=8,"",(IF(Table3[[#This Row],[Column11]]&lt;&gt;"no",Table3[[#This Row],[Size]]*(SUM(Table3[[#This Row],[Date 1]:[Date 8]])),"")))),""))),(Table3[[#This Row],[Bundle]])),"")</f>
        <v/>
      </c>
      <c r="AA410" s="74" t="str">
        <f t="shared" si="9"/>
        <v/>
      </c>
      <c r="AB410" s="111"/>
      <c r="AC410" s="112"/>
      <c r="AD410" s="113"/>
      <c r="AE410" s="114"/>
      <c r="AF410" s="33" t="s">
        <v>16</v>
      </c>
      <c r="AG410" s="33" t="s">
        <v>16</v>
      </c>
      <c r="AH410" s="33" t="s">
        <v>626</v>
      </c>
      <c r="AI410" s="33" t="s">
        <v>16</v>
      </c>
      <c r="AJ410" s="33" t="s">
        <v>626</v>
      </c>
      <c r="AK410" s="105" t="b">
        <f>IF(AND(Table3[[#This Row],[Column7]]=TRUE,COUNTBLANK(Table3[[#This Row],[Date 1]:[Date 8]])=8),TRUE,FALSE)</f>
        <v>0</v>
      </c>
      <c r="AL410" s="105" t="b">
        <f>COUNTIF(Table3[[#This Row],[26]:[512]],"yes")&gt;0</f>
        <v>0</v>
      </c>
      <c r="AM410" s="115" t="e">
        <f>IF(COUNTBLANK(K410:AB410)&lt;&gt;13,IF(Table3[[#This Row],[Comments]]="Please order in multiples of 20. Minimum order of 100.",IF(COUNTBLANK(Table3[[#This Row],[Date 1]:[Order]])=12,"",1),1),IF(OR(G410="yes",H410="yes",I410="yes",F410="yes",#REF!="yes",J410="yes"),1,""))</f>
        <v>#REF!</v>
      </c>
    </row>
    <row r="411" spans="2:39" ht="36" thickBot="1">
      <c r="B411" s="135" t="s">
        <v>8201</v>
      </c>
      <c r="C411" s="133" t="s">
        <v>7684</v>
      </c>
      <c r="D411" s="131" t="s">
        <v>7686</v>
      </c>
      <c r="E411" s="23" t="s">
        <v>7731</v>
      </c>
      <c r="F411" s="22" t="s">
        <v>16</v>
      </c>
      <c r="G411" s="22" t="s">
        <v>16</v>
      </c>
      <c r="H411" s="22" t="s">
        <v>626</v>
      </c>
      <c r="I411" s="22" t="s">
        <v>16</v>
      </c>
      <c r="J411" s="22" t="s">
        <v>626</v>
      </c>
      <c r="K411" s="108"/>
      <c r="L411" s="16"/>
      <c r="M411" s="16"/>
      <c r="N411" s="16"/>
      <c r="O411" s="16"/>
      <c r="P411" s="16"/>
      <c r="Q411" s="16"/>
      <c r="R411" s="109"/>
      <c r="S411" s="218" t="str">
        <f>Table3[[#This Row],[Column12]]</f>
        <v>tags included</v>
      </c>
      <c r="T411" s="110"/>
      <c r="U411" s="122" t="str">
        <f>IF(Table3[[#This Row],[TagOrderMethod]]="Ratio:","plants per 1 tag",IF(Table3[[#This Row],[TagOrderMethod]]="tags included","",IF(Table3[[#This Row],[TagOrderMethod]]="Qty:","tags",IF(Table3[[#This Row],[TagOrderMethod]]="Auto:",IF(T411&lt;&gt;"","tags","")))))</f>
        <v/>
      </c>
      <c r="V411" s="243">
        <f>IFERROR(IF(#REF!="",50,(VLOOKUP(#REF!,Data!$A$1:$D$5027,4,FALSE))),50)</f>
        <v>50</v>
      </c>
      <c r="W411" s="243" t="str">
        <f>IF(ISNUMBER(SEARCH("tag",Table3[[#This Row],[Notes]])), "Yes", "No")</f>
        <v>Yes</v>
      </c>
      <c r="X411" s="243" t="str">
        <f>IF(Table3[[#This Row],[Column11]]="yes","tags included","Auto:")</f>
        <v>tags included</v>
      </c>
      <c r="Y411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1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Row],[TagOrderMethod]]="Auto:",IF(T411&gt;0,T411,IF(COUNTBLANK(K411:R411)=8,"",(IF(Table3[[#This Row],[Column11]]&lt;&gt;"no",Table3[[#This Row],[Size]]*(SUM(Table3[[#This Row],[Date 1]:[Date 8]])),"")))),""))),(Table3[[#This Row],[Bundle]])),"")</f>
        <v/>
      </c>
      <c r="AA411" s="74" t="str">
        <f t="shared" si="9"/>
        <v/>
      </c>
      <c r="AB411" s="111"/>
      <c r="AC411" s="112"/>
      <c r="AD411" s="113"/>
      <c r="AE411" s="114"/>
      <c r="AF411" s="33" t="s">
        <v>16</v>
      </c>
      <c r="AG411" s="33" t="s">
        <v>16</v>
      </c>
      <c r="AH411" s="33" t="s">
        <v>626</v>
      </c>
      <c r="AI411" s="33" t="s">
        <v>16</v>
      </c>
      <c r="AJ411" s="33" t="s">
        <v>626</v>
      </c>
      <c r="AK411" s="105" t="b">
        <f>IF(AND(Table3[[#This Row],[Column7]]=TRUE,COUNTBLANK(Table3[[#This Row],[Date 1]:[Date 8]])=8),TRUE,FALSE)</f>
        <v>0</v>
      </c>
      <c r="AL411" s="105" t="b">
        <f>COUNTIF(Table3[[#This Row],[26]:[512]],"yes")&gt;0</f>
        <v>0</v>
      </c>
      <c r="AM411" s="115" t="e">
        <f>IF(COUNTBLANK(K411:AB411)&lt;&gt;13,IF(Table3[[#This Row],[Comments]]="Please order in multiples of 20. Minimum order of 100.",IF(COUNTBLANK(Table3[[#This Row],[Date 1]:[Order]])=12,"",1),1),IF(OR(G411="yes",H411="yes",I411="yes",F411="yes",#REF!="yes",J411="yes"),1,""))</f>
        <v>#REF!</v>
      </c>
    </row>
    <row r="412" spans="2:39" ht="36" thickBot="1">
      <c r="B412" s="135" t="s">
        <v>8201</v>
      </c>
      <c r="C412" s="133" t="s">
        <v>7684</v>
      </c>
      <c r="D412" s="131" t="s">
        <v>7687</v>
      </c>
      <c r="E412" s="23" t="s">
        <v>7731</v>
      </c>
      <c r="F412" s="22" t="s">
        <v>16</v>
      </c>
      <c r="G412" s="22" t="s">
        <v>16</v>
      </c>
      <c r="H412" s="22" t="s">
        <v>626</v>
      </c>
      <c r="I412" s="22" t="s">
        <v>16</v>
      </c>
      <c r="J412" s="22" t="s">
        <v>626</v>
      </c>
      <c r="K412" s="108"/>
      <c r="L412" s="16"/>
      <c r="M412" s="16"/>
      <c r="N412" s="16"/>
      <c r="O412" s="16"/>
      <c r="P412" s="16"/>
      <c r="Q412" s="16"/>
      <c r="R412" s="109"/>
      <c r="S412" s="218" t="str">
        <f>Table3[[#This Row],[Column12]]</f>
        <v>tags included</v>
      </c>
      <c r="T412" s="110"/>
      <c r="U412" s="122" t="str">
        <f>IF(Table3[[#This Row],[TagOrderMethod]]="Ratio:","plants per 1 tag",IF(Table3[[#This Row],[TagOrderMethod]]="tags included","",IF(Table3[[#This Row],[TagOrderMethod]]="Qty:","tags",IF(Table3[[#This Row],[TagOrderMethod]]="Auto:",IF(T412&lt;&gt;"","tags","")))))</f>
        <v/>
      </c>
      <c r="V412" s="243">
        <f>IFERROR(IF(#REF!="",50,(VLOOKUP(#REF!,Data!$A$1:$D$5027,4,FALSE))),50)</f>
        <v>50</v>
      </c>
      <c r="W412" s="243" t="str">
        <f>IF(ISNUMBER(SEARCH("tag",Table3[[#This Row],[Notes]])), "Yes", "No")</f>
        <v>Yes</v>
      </c>
      <c r="X412" s="243" t="str">
        <f>IF(Table3[[#This Row],[Column11]]="yes","tags included","Auto:")</f>
        <v>tags included</v>
      </c>
      <c r="Y412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1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Row],[TagOrderMethod]]="Auto:",IF(T412&gt;0,T412,IF(COUNTBLANK(K412:R412)=8,"",(IF(Table3[[#This Row],[Column11]]&lt;&gt;"no",Table3[[#This Row],[Size]]*(SUM(Table3[[#This Row],[Date 1]:[Date 8]])),"")))),""))),(Table3[[#This Row],[Bundle]])),"")</f>
        <v/>
      </c>
      <c r="AA412" s="74" t="str">
        <f t="shared" si="9"/>
        <v/>
      </c>
      <c r="AB412" s="111"/>
      <c r="AC412" s="112"/>
      <c r="AD412" s="113"/>
      <c r="AE412" s="114"/>
      <c r="AF412" s="33" t="s">
        <v>16</v>
      </c>
      <c r="AG412" s="33" t="s">
        <v>16</v>
      </c>
      <c r="AH412" s="33" t="s">
        <v>626</v>
      </c>
      <c r="AI412" s="33" t="s">
        <v>16</v>
      </c>
      <c r="AJ412" s="33" t="s">
        <v>626</v>
      </c>
      <c r="AK412" s="105" t="b">
        <f>IF(AND(Table3[[#This Row],[Column7]]=TRUE,COUNTBLANK(Table3[[#This Row],[Date 1]:[Date 8]])=8),TRUE,FALSE)</f>
        <v>0</v>
      </c>
      <c r="AL412" s="105" t="b">
        <f>COUNTIF(Table3[[#This Row],[26]:[512]],"yes")&gt;0</f>
        <v>0</v>
      </c>
      <c r="AM412" s="115" t="e">
        <f>IF(COUNTBLANK(K412:AB412)&lt;&gt;13,IF(Table3[[#This Row],[Comments]]="Please order in multiples of 20. Minimum order of 100.",IF(COUNTBLANK(Table3[[#This Row],[Date 1]:[Order]])=12,"",1),1),IF(OR(G412="yes",H412="yes",I412="yes",F412="yes",#REF!="yes",J412="yes"),1,""))</f>
        <v>#REF!</v>
      </c>
    </row>
    <row r="413" spans="2:39" ht="36" thickBot="1">
      <c r="B413" s="135" t="s">
        <v>8201</v>
      </c>
      <c r="C413" s="133" t="s">
        <v>7684</v>
      </c>
      <c r="D413" s="131" t="s">
        <v>7759</v>
      </c>
      <c r="E413" s="23" t="s">
        <v>7731</v>
      </c>
      <c r="F413" s="22" t="s">
        <v>16</v>
      </c>
      <c r="G413" s="22" t="s">
        <v>16</v>
      </c>
      <c r="H413" s="22" t="s">
        <v>626</v>
      </c>
      <c r="I413" s="22" t="s">
        <v>16</v>
      </c>
      <c r="J413" s="22" t="s">
        <v>626</v>
      </c>
      <c r="K413" s="108"/>
      <c r="L413" s="16"/>
      <c r="M413" s="16"/>
      <c r="N413" s="16"/>
      <c r="O413" s="16"/>
      <c r="P413" s="16"/>
      <c r="Q413" s="16"/>
      <c r="R413" s="109"/>
      <c r="S413" s="218" t="str">
        <f>Table3[[#This Row],[Column12]]</f>
        <v>tags included</v>
      </c>
      <c r="T413" s="110"/>
      <c r="U413" s="122" t="str">
        <f>IF(Table3[[#This Row],[TagOrderMethod]]="Ratio:","plants per 1 tag",IF(Table3[[#This Row],[TagOrderMethod]]="tags included","",IF(Table3[[#This Row],[TagOrderMethod]]="Qty:","tags",IF(Table3[[#This Row],[TagOrderMethod]]="Auto:",IF(T413&lt;&gt;"","tags","")))))</f>
        <v/>
      </c>
      <c r="V413" s="243">
        <f>IFERROR(IF(#REF!="",50,(VLOOKUP(#REF!,Data!$A$1:$D$5027,4,FALSE))),50)</f>
        <v>50</v>
      </c>
      <c r="W413" s="243" t="str">
        <f>IF(ISNUMBER(SEARCH("tag",Table3[[#This Row],[Notes]])), "Yes", "No")</f>
        <v>Yes</v>
      </c>
      <c r="X413" s="243" t="str">
        <f>IF(Table3[[#This Row],[Column11]]="yes","tags included","Auto:")</f>
        <v>tags included</v>
      </c>
      <c r="Y413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1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Row],[TagOrderMethod]]="Auto:",IF(T413&gt;0,T413,IF(COUNTBLANK(K413:R413)=8,"",(IF(Table3[[#This Row],[Column11]]&lt;&gt;"no",Table3[[#This Row],[Size]]*(SUM(Table3[[#This Row],[Date 1]:[Date 8]])),"")))),""))),(Table3[[#This Row],[Bundle]])),"")</f>
        <v/>
      </c>
      <c r="AA413" s="74" t="str">
        <f t="shared" si="9"/>
        <v/>
      </c>
      <c r="AB413" s="111"/>
      <c r="AC413" s="112"/>
      <c r="AD413" s="113"/>
      <c r="AE413" s="114"/>
      <c r="AF413" s="33" t="s">
        <v>16</v>
      </c>
      <c r="AG413" s="33" t="s">
        <v>16</v>
      </c>
      <c r="AH413" s="33" t="s">
        <v>626</v>
      </c>
      <c r="AI413" s="33" t="s">
        <v>16</v>
      </c>
      <c r="AJ413" s="33" t="s">
        <v>626</v>
      </c>
      <c r="AK413" s="105" t="b">
        <f>IF(AND(Table3[[#This Row],[Column7]]=TRUE,COUNTBLANK(Table3[[#This Row],[Date 1]:[Date 8]])=8),TRUE,FALSE)</f>
        <v>0</v>
      </c>
      <c r="AL413" s="105" t="b">
        <f>COUNTIF(Table3[[#This Row],[26]:[512]],"yes")&gt;0</f>
        <v>0</v>
      </c>
      <c r="AM413" s="115" t="e">
        <f>IF(COUNTBLANK(K413:AB413)&lt;&gt;13,IF(Table3[[#This Row],[Comments]]="Please order in multiples of 20. Minimum order of 100.",IF(COUNTBLANK(Table3[[#This Row],[Date 1]:[Order]])=12,"",1),1),IF(OR(G413="yes",H413="yes",I413="yes",F413="yes",#REF!="yes",J413="yes"),1,""))</f>
        <v>#REF!</v>
      </c>
    </row>
    <row r="414" spans="2:39" ht="36" thickBot="1">
      <c r="B414" s="135" t="s">
        <v>8201</v>
      </c>
      <c r="C414" s="133" t="s">
        <v>7684</v>
      </c>
      <c r="D414" s="131" t="s">
        <v>7688</v>
      </c>
      <c r="E414" s="23" t="s">
        <v>7731</v>
      </c>
      <c r="F414" s="22" t="s">
        <v>16</v>
      </c>
      <c r="G414" s="22" t="s">
        <v>16</v>
      </c>
      <c r="H414" s="22" t="s">
        <v>626</v>
      </c>
      <c r="I414" s="22" t="s">
        <v>16</v>
      </c>
      <c r="J414" s="22" t="s">
        <v>626</v>
      </c>
      <c r="K414" s="108"/>
      <c r="L414" s="16"/>
      <c r="M414" s="16"/>
      <c r="N414" s="16"/>
      <c r="O414" s="16"/>
      <c r="P414" s="16"/>
      <c r="Q414" s="16"/>
      <c r="R414" s="109"/>
      <c r="S414" s="218" t="str">
        <f>Table3[[#This Row],[Column12]]</f>
        <v>tags included</v>
      </c>
      <c r="T414" s="110"/>
      <c r="U414" s="122" t="str">
        <f>IF(Table3[[#This Row],[TagOrderMethod]]="Ratio:","plants per 1 tag",IF(Table3[[#This Row],[TagOrderMethod]]="tags included","",IF(Table3[[#This Row],[TagOrderMethod]]="Qty:","tags",IF(Table3[[#This Row],[TagOrderMethod]]="Auto:",IF(T414&lt;&gt;"","tags","")))))</f>
        <v/>
      </c>
      <c r="V414" s="243">
        <f>IFERROR(IF(#REF!="",50,(VLOOKUP(#REF!,Data!$A$1:$D$5027,4,FALSE))),50)</f>
        <v>50</v>
      </c>
      <c r="W414" s="243" t="str">
        <f>IF(ISNUMBER(SEARCH("tag",Table3[[#This Row],[Notes]])), "Yes", "No")</f>
        <v>Yes</v>
      </c>
      <c r="X414" s="243" t="str">
        <f>IF(Table3[[#This Row],[Column11]]="yes","tags included","Auto:")</f>
        <v>tags included</v>
      </c>
      <c r="Y414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1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Row],[TagOrderMethod]]="Auto:",IF(T414&gt;0,T414,IF(COUNTBLANK(K414:R414)=8,"",(IF(Table3[[#This Row],[Column11]]&lt;&gt;"no",Table3[[#This Row],[Size]]*(SUM(Table3[[#This Row],[Date 1]:[Date 8]])),"")))),""))),(Table3[[#This Row],[Bundle]])),"")</f>
        <v/>
      </c>
      <c r="AA414" s="74" t="str">
        <f t="shared" si="9"/>
        <v/>
      </c>
      <c r="AB414" s="111"/>
      <c r="AC414" s="112"/>
      <c r="AD414" s="113"/>
      <c r="AE414" s="114"/>
      <c r="AF414" s="33" t="s">
        <v>16</v>
      </c>
      <c r="AG414" s="33" t="s">
        <v>16</v>
      </c>
      <c r="AH414" s="33" t="s">
        <v>626</v>
      </c>
      <c r="AI414" s="33" t="s">
        <v>16</v>
      </c>
      <c r="AJ414" s="33" t="s">
        <v>626</v>
      </c>
      <c r="AK414" s="105" t="b">
        <f>IF(AND(Table3[[#This Row],[Column7]]=TRUE,COUNTBLANK(Table3[[#This Row],[Date 1]:[Date 8]])=8),TRUE,FALSE)</f>
        <v>0</v>
      </c>
      <c r="AL414" s="105" t="b">
        <f>COUNTIF(Table3[[#This Row],[26]:[512]],"yes")&gt;0</f>
        <v>0</v>
      </c>
      <c r="AM414" s="115" t="e">
        <f>IF(COUNTBLANK(K414:AB414)&lt;&gt;13,IF(Table3[[#This Row],[Comments]]="Please order in multiples of 20. Minimum order of 100.",IF(COUNTBLANK(Table3[[#This Row],[Date 1]:[Order]])=12,"",1),1),IF(OR(G414="yes",H414="yes",I414="yes",F414="yes",#REF!="yes",J414="yes"),1,""))</f>
        <v>#REF!</v>
      </c>
    </row>
    <row r="415" spans="2:39" ht="36" thickBot="1">
      <c r="B415" s="135" t="s">
        <v>8201</v>
      </c>
      <c r="C415" s="133" t="s">
        <v>7684</v>
      </c>
      <c r="D415" s="131" t="s">
        <v>7839</v>
      </c>
      <c r="E415" s="23" t="s">
        <v>7731</v>
      </c>
      <c r="F415" s="22" t="s">
        <v>16</v>
      </c>
      <c r="G415" s="22" t="s">
        <v>16</v>
      </c>
      <c r="H415" s="22" t="s">
        <v>626</v>
      </c>
      <c r="I415" s="22" t="s">
        <v>16</v>
      </c>
      <c r="J415" s="22" t="s">
        <v>626</v>
      </c>
      <c r="K415" s="108"/>
      <c r="L415" s="16"/>
      <c r="M415" s="16"/>
      <c r="N415" s="16"/>
      <c r="O415" s="16"/>
      <c r="P415" s="16"/>
      <c r="Q415" s="16"/>
      <c r="R415" s="109"/>
      <c r="S415" s="218" t="str">
        <f>Table3[[#This Row],[Column12]]</f>
        <v>tags included</v>
      </c>
      <c r="T415" s="110"/>
      <c r="U415" s="122" t="str">
        <f>IF(Table3[[#This Row],[TagOrderMethod]]="Ratio:","plants per 1 tag",IF(Table3[[#This Row],[TagOrderMethod]]="tags included","",IF(Table3[[#This Row],[TagOrderMethod]]="Qty:","tags",IF(Table3[[#This Row],[TagOrderMethod]]="Auto:",IF(T415&lt;&gt;"","tags","")))))</f>
        <v/>
      </c>
      <c r="V415" s="243">
        <f>IFERROR(IF(#REF!="",50,(VLOOKUP(#REF!,Data!$A$1:$D$5027,4,FALSE))),50)</f>
        <v>50</v>
      </c>
      <c r="W415" s="243" t="str">
        <f>IF(ISNUMBER(SEARCH("tag",Table3[[#This Row],[Notes]])), "Yes", "No")</f>
        <v>Yes</v>
      </c>
      <c r="X415" s="243" t="str">
        <f>IF(Table3[[#This Row],[Column11]]="yes","tags included","Auto:")</f>
        <v>tags included</v>
      </c>
      <c r="Y415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1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Row],[TagOrderMethod]]="Auto:",IF(T415&gt;0,T415,IF(COUNTBLANK(K415:R415)=8,"",(IF(Table3[[#This Row],[Column11]]&lt;&gt;"no",Table3[[#This Row],[Size]]*(SUM(Table3[[#This Row],[Date 1]:[Date 8]])),"")))),""))),(Table3[[#This Row],[Bundle]])),"")</f>
        <v/>
      </c>
      <c r="AA415" s="74" t="str">
        <f t="shared" si="9"/>
        <v/>
      </c>
      <c r="AB415" s="111"/>
      <c r="AC415" s="112"/>
      <c r="AD415" s="113"/>
      <c r="AE415" s="114"/>
      <c r="AF415" s="33" t="s">
        <v>16</v>
      </c>
      <c r="AG415" s="33" t="s">
        <v>16</v>
      </c>
      <c r="AH415" s="33" t="s">
        <v>626</v>
      </c>
      <c r="AI415" s="33" t="s">
        <v>16</v>
      </c>
      <c r="AJ415" s="33" t="s">
        <v>626</v>
      </c>
      <c r="AK415" s="105" t="b">
        <f>IF(AND(Table3[[#This Row],[Column7]]=TRUE,COUNTBLANK(Table3[[#This Row],[Date 1]:[Date 8]])=8),TRUE,FALSE)</f>
        <v>0</v>
      </c>
      <c r="AL415" s="105" t="b">
        <f>COUNTIF(Table3[[#This Row],[26]:[512]],"yes")&gt;0</f>
        <v>0</v>
      </c>
      <c r="AM415" s="115" t="e">
        <f>IF(COUNTBLANK(K415:AB415)&lt;&gt;13,IF(Table3[[#This Row],[Comments]]="Please order in multiples of 20. Minimum order of 100.",IF(COUNTBLANK(Table3[[#This Row],[Date 1]:[Order]])=12,"",1),1),IF(OR(G415="yes",H415="yes",I415="yes",F415="yes",#REF!="yes",J415="yes"),1,""))</f>
        <v>#REF!</v>
      </c>
    </row>
    <row r="416" spans="2:39" ht="36" thickBot="1">
      <c r="B416" s="135" t="s">
        <v>8201</v>
      </c>
      <c r="C416" s="133" t="s">
        <v>7684</v>
      </c>
      <c r="D416" s="131" t="s">
        <v>7918</v>
      </c>
      <c r="E416" s="23" t="s">
        <v>7731</v>
      </c>
      <c r="F416" s="22" t="s">
        <v>16</v>
      </c>
      <c r="G416" s="22" t="s">
        <v>16</v>
      </c>
      <c r="H416" s="22" t="s">
        <v>626</v>
      </c>
      <c r="I416" s="22" t="s">
        <v>16</v>
      </c>
      <c r="J416" s="22" t="s">
        <v>626</v>
      </c>
      <c r="K416" s="108"/>
      <c r="L416" s="16"/>
      <c r="M416" s="16"/>
      <c r="N416" s="16"/>
      <c r="O416" s="16"/>
      <c r="P416" s="16"/>
      <c r="Q416" s="16"/>
      <c r="R416" s="109"/>
      <c r="S416" s="218" t="str">
        <f>Table3[[#This Row],[Column12]]</f>
        <v>tags included</v>
      </c>
      <c r="T416" s="110"/>
      <c r="U416" s="122" t="str">
        <f>IF(Table3[[#This Row],[TagOrderMethod]]="Ratio:","plants per 1 tag",IF(Table3[[#This Row],[TagOrderMethod]]="tags included","",IF(Table3[[#This Row],[TagOrderMethod]]="Qty:","tags",IF(Table3[[#This Row],[TagOrderMethod]]="Auto:",IF(T416&lt;&gt;"","tags","")))))</f>
        <v/>
      </c>
      <c r="V416" s="243">
        <f>IFERROR(IF(#REF!="",50,(VLOOKUP(#REF!,Data!$A$1:$D$5027,4,FALSE))),50)</f>
        <v>50</v>
      </c>
      <c r="W416" s="243" t="str">
        <f>IF(ISNUMBER(SEARCH("tag",Table3[[#This Row],[Notes]])), "Yes", "No")</f>
        <v>Yes</v>
      </c>
      <c r="X416" s="243" t="str">
        <f>IF(Table3[[#This Row],[Column11]]="yes","tags included","Auto:")</f>
        <v>tags included</v>
      </c>
      <c r="Y416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1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Row],[TagOrderMethod]]="Auto:",IF(T416&gt;0,T416,IF(COUNTBLANK(K416:R416)=8,"",(IF(Table3[[#This Row],[Column11]]&lt;&gt;"no",Table3[[#This Row],[Size]]*(SUM(Table3[[#This Row],[Date 1]:[Date 8]])),"")))),""))),(Table3[[#This Row],[Bundle]])),"")</f>
        <v/>
      </c>
      <c r="AA416" s="74" t="str">
        <f t="shared" si="9"/>
        <v/>
      </c>
      <c r="AB416" s="111"/>
      <c r="AC416" s="112"/>
      <c r="AD416" s="113"/>
      <c r="AE416" s="114"/>
      <c r="AF416" s="33" t="s">
        <v>16</v>
      </c>
      <c r="AG416" s="33" t="s">
        <v>16</v>
      </c>
      <c r="AH416" s="33" t="s">
        <v>626</v>
      </c>
      <c r="AI416" s="33" t="s">
        <v>16</v>
      </c>
      <c r="AJ416" s="33" t="s">
        <v>626</v>
      </c>
      <c r="AK416" s="105" t="b">
        <f>IF(AND(Table3[[#This Row],[Column7]]=TRUE,COUNTBLANK(Table3[[#This Row],[Date 1]:[Date 8]])=8),TRUE,FALSE)</f>
        <v>0</v>
      </c>
      <c r="AL416" s="105" t="b">
        <f>COUNTIF(Table3[[#This Row],[26]:[512]],"yes")&gt;0</f>
        <v>0</v>
      </c>
      <c r="AM416" s="115" t="e">
        <f>IF(COUNTBLANK(K416:AB416)&lt;&gt;13,IF(Table3[[#This Row],[Comments]]="Please order in multiples of 20. Minimum order of 100.",IF(COUNTBLANK(Table3[[#This Row],[Date 1]:[Order]])=12,"",1),1),IF(OR(G416="yes",H416="yes",I416="yes",F416="yes",#REF!="yes",J416="yes"),1,""))</f>
        <v>#REF!</v>
      </c>
    </row>
    <row r="417" spans="2:39" ht="36" thickBot="1">
      <c r="B417" s="135" t="s">
        <v>8201</v>
      </c>
      <c r="C417" s="133" t="s">
        <v>7684</v>
      </c>
      <c r="D417" s="131" t="s">
        <v>8111</v>
      </c>
      <c r="E417" s="23" t="s">
        <v>7731</v>
      </c>
      <c r="F417" s="22" t="s">
        <v>16</v>
      </c>
      <c r="G417" s="22" t="s">
        <v>16</v>
      </c>
      <c r="H417" s="22" t="s">
        <v>626</v>
      </c>
      <c r="I417" s="22" t="s">
        <v>16</v>
      </c>
      <c r="J417" s="22" t="s">
        <v>626</v>
      </c>
      <c r="K417" s="108"/>
      <c r="L417" s="16"/>
      <c r="M417" s="16"/>
      <c r="N417" s="16"/>
      <c r="O417" s="16"/>
      <c r="P417" s="16"/>
      <c r="Q417" s="16"/>
      <c r="R417" s="109"/>
      <c r="S417" s="218" t="str">
        <f>Table3[[#This Row],[Column12]]</f>
        <v>tags included</v>
      </c>
      <c r="T417" s="110"/>
      <c r="U417" s="122" t="str">
        <f>IF(Table3[[#This Row],[TagOrderMethod]]="Ratio:","plants per 1 tag",IF(Table3[[#This Row],[TagOrderMethod]]="tags included","",IF(Table3[[#This Row],[TagOrderMethod]]="Qty:","tags",IF(Table3[[#This Row],[TagOrderMethod]]="Auto:",IF(T417&lt;&gt;"","tags","")))))</f>
        <v/>
      </c>
      <c r="V417" s="243">
        <f>IFERROR(IF(#REF!="",50,(VLOOKUP(#REF!,Data!$A$1:$D$5027,4,FALSE))),50)</f>
        <v>50</v>
      </c>
      <c r="W417" s="243" t="str">
        <f>IF(ISNUMBER(SEARCH("tag",Table3[[#This Row],[Notes]])), "Yes", "No")</f>
        <v>Yes</v>
      </c>
      <c r="X417" s="243" t="str">
        <f>IF(Table3[[#This Row],[Column11]]="yes","tags included","Auto:")</f>
        <v>tags included</v>
      </c>
      <c r="Y417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1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Row],[TagOrderMethod]]="Auto:",IF(T417&gt;0,T417,IF(COUNTBLANK(K417:R417)=8,"",(IF(Table3[[#This Row],[Column11]]&lt;&gt;"no",Table3[[#This Row],[Size]]*(SUM(Table3[[#This Row],[Date 1]:[Date 8]])),"")))),""))),(Table3[[#This Row],[Bundle]])),"")</f>
        <v/>
      </c>
      <c r="AA417" s="74" t="str">
        <f t="shared" si="9"/>
        <v/>
      </c>
      <c r="AB417" s="111"/>
      <c r="AC417" s="112"/>
      <c r="AD417" s="113"/>
      <c r="AE417" s="114"/>
      <c r="AF417" s="33" t="s">
        <v>16</v>
      </c>
      <c r="AG417" s="33" t="s">
        <v>16</v>
      </c>
      <c r="AH417" s="33" t="s">
        <v>626</v>
      </c>
      <c r="AI417" s="33" t="s">
        <v>16</v>
      </c>
      <c r="AJ417" s="33" t="s">
        <v>626</v>
      </c>
      <c r="AK417" s="105" t="b">
        <f>IF(AND(Table3[[#This Row],[Column7]]=TRUE,COUNTBLANK(Table3[[#This Row],[Date 1]:[Date 8]])=8),TRUE,FALSE)</f>
        <v>0</v>
      </c>
      <c r="AL417" s="105" t="b">
        <f>COUNTIF(Table3[[#This Row],[26]:[512]],"yes")&gt;0</f>
        <v>0</v>
      </c>
      <c r="AM417" s="115" t="e">
        <f>IF(COUNTBLANK(K417:AB417)&lt;&gt;13,IF(Table3[[#This Row],[Comments]]="Please order in multiples of 20. Minimum order of 100.",IF(COUNTBLANK(Table3[[#This Row],[Date 1]:[Order]])=12,"",1),1),IF(OR(G417="yes",H417="yes",I417="yes",F417="yes",#REF!="yes",J417="yes"),1,""))</f>
        <v>#REF!</v>
      </c>
    </row>
    <row r="418" spans="2:39" ht="36" thickBot="1">
      <c r="B418" s="135" t="s">
        <v>8201</v>
      </c>
      <c r="C418" s="133" t="s">
        <v>7684</v>
      </c>
      <c r="D418" s="131" t="s">
        <v>7689</v>
      </c>
      <c r="E418" s="23" t="s">
        <v>7731</v>
      </c>
      <c r="F418" s="22" t="s">
        <v>16</v>
      </c>
      <c r="G418" s="22" t="s">
        <v>16</v>
      </c>
      <c r="H418" s="22" t="s">
        <v>626</v>
      </c>
      <c r="I418" s="22" t="s">
        <v>16</v>
      </c>
      <c r="J418" s="22" t="s">
        <v>626</v>
      </c>
      <c r="K418" s="108"/>
      <c r="L418" s="16"/>
      <c r="M418" s="16"/>
      <c r="N418" s="16"/>
      <c r="O418" s="16"/>
      <c r="P418" s="16"/>
      <c r="Q418" s="16"/>
      <c r="R418" s="109"/>
      <c r="S418" s="218" t="str">
        <f>Table3[[#This Row],[Column12]]</f>
        <v>tags included</v>
      </c>
      <c r="T418" s="110"/>
      <c r="U418" s="122" t="str">
        <f>IF(Table3[[#This Row],[TagOrderMethod]]="Ratio:","plants per 1 tag",IF(Table3[[#This Row],[TagOrderMethod]]="tags included","",IF(Table3[[#This Row],[TagOrderMethod]]="Qty:","tags",IF(Table3[[#This Row],[TagOrderMethod]]="Auto:",IF(T418&lt;&gt;"","tags","")))))</f>
        <v/>
      </c>
      <c r="V418" s="243">
        <f>IFERROR(IF(#REF!="",50,(VLOOKUP(#REF!,Data!$A$1:$D$5027,4,FALSE))),50)</f>
        <v>50</v>
      </c>
      <c r="W418" s="243" t="str">
        <f>IF(ISNUMBER(SEARCH("tag",Table3[[#This Row],[Notes]])), "Yes", "No")</f>
        <v>Yes</v>
      </c>
      <c r="X418" s="243" t="str">
        <f>IF(Table3[[#This Row],[Column11]]="yes","tags included","Auto:")</f>
        <v>tags included</v>
      </c>
      <c r="Y418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1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Row],[TagOrderMethod]]="Auto:",IF(T418&gt;0,T418,IF(COUNTBLANK(K418:R418)=8,"",(IF(Table3[[#This Row],[Column11]]&lt;&gt;"no",Table3[[#This Row],[Size]]*(SUM(Table3[[#This Row],[Date 1]:[Date 8]])),"")))),""))),(Table3[[#This Row],[Bundle]])),"")</f>
        <v/>
      </c>
      <c r="AA418" s="74" t="str">
        <f t="shared" si="9"/>
        <v/>
      </c>
      <c r="AB418" s="111"/>
      <c r="AC418" s="112"/>
      <c r="AD418" s="113"/>
      <c r="AE418" s="114"/>
      <c r="AF418" s="33" t="s">
        <v>16</v>
      </c>
      <c r="AG418" s="33" t="s">
        <v>16</v>
      </c>
      <c r="AH418" s="33" t="s">
        <v>626</v>
      </c>
      <c r="AI418" s="33" t="s">
        <v>16</v>
      </c>
      <c r="AJ418" s="33" t="s">
        <v>626</v>
      </c>
      <c r="AK418" s="105" t="b">
        <f>IF(AND(Table3[[#This Row],[Column7]]=TRUE,COUNTBLANK(Table3[[#This Row],[Date 1]:[Date 8]])=8),TRUE,FALSE)</f>
        <v>0</v>
      </c>
      <c r="AL418" s="105" t="b">
        <f>COUNTIF(Table3[[#This Row],[26]:[512]],"yes")&gt;0</f>
        <v>0</v>
      </c>
      <c r="AM418" s="115" t="e">
        <f>IF(COUNTBLANK(K418:AB418)&lt;&gt;13,IF(Table3[[#This Row],[Comments]]="Please order in multiples of 20. Minimum order of 100.",IF(COUNTBLANK(Table3[[#This Row],[Date 1]:[Order]])=12,"",1),1),IF(OR(G418="yes",H418="yes",I418="yes",F418="yes",#REF!="yes",J418="yes"),1,""))</f>
        <v>#REF!</v>
      </c>
    </row>
    <row r="419" spans="2:39" ht="36" thickBot="1">
      <c r="B419" s="135" t="s">
        <v>8201</v>
      </c>
      <c r="C419" s="133" t="s">
        <v>7684</v>
      </c>
      <c r="D419" s="131" t="s">
        <v>7760</v>
      </c>
      <c r="E419" s="23" t="s">
        <v>7731</v>
      </c>
      <c r="F419" s="22" t="s">
        <v>16</v>
      </c>
      <c r="G419" s="22" t="s">
        <v>16</v>
      </c>
      <c r="H419" s="22" t="s">
        <v>626</v>
      </c>
      <c r="I419" s="22" t="s">
        <v>16</v>
      </c>
      <c r="J419" s="22" t="s">
        <v>626</v>
      </c>
      <c r="K419" s="108"/>
      <c r="L419" s="16"/>
      <c r="M419" s="16"/>
      <c r="N419" s="16"/>
      <c r="O419" s="16"/>
      <c r="P419" s="16"/>
      <c r="Q419" s="16"/>
      <c r="R419" s="109"/>
      <c r="S419" s="218" t="str">
        <f>Table3[[#This Row],[Column12]]</f>
        <v>tags included</v>
      </c>
      <c r="T419" s="110"/>
      <c r="U419" s="122" t="str">
        <f>IF(Table3[[#This Row],[TagOrderMethod]]="Ratio:","plants per 1 tag",IF(Table3[[#This Row],[TagOrderMethod]]="tags included","",IF(Table3[[#This Row],[TagOrderMethod]]="Qty:","tags",IF(Table3[[#This Row],[TagOrderMethod]]="Auto:",IF(T419&lt;&gt;"","tags","")))))</f>
        <v/>
      </c>
      <c r="V419" s="243">
        <f>IFERROR(IF(#REF!="",50,(VLOOKUP(#REF!,Data!$A$1:$D$5027,4,FALSE))),50)</f>
        <v>50</v>
      </c>
      <c r="W419" s="243" t="str">
        <f>IF(ISNUMBER(SEARCH("tag",Table3[[#This Row],[Notes]])), "Yes", "No")</f>
        <v>Yes</v>
      </c>
      <c r="X419" s="243" t="str">
        <f>IF(Table3[[#This Row],[Column11]]="yes","tags included","Auto:")</f>
        <v>tags included</v>
      </c>
      <c r="Y419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1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Row],[TagOrderMethod]]="Auto:",IF(T419&gt;0,T419,IF(COUNTBLANK(K419:R419)=8,"",(IF(Table3[[#This Row],[Column11]]&lt;&gt;"no",Table3[[#This Row],[Size]]*(SUM(Table3[[#This Row],[Date 1]:[Date 8]])),"")))),""))),(Table3[[#This Row],[Bundle]])),"")</f>
        <v/>
      </c>
      <c r="AA419" s="74" t="str">
        <f t="shared" si="9"/>
        <v/>
      </c>
      <c r="AB419" s="111"/>
      <c r="AC419" s="112"/>
      <c r="AD419" s="113"/>
      <c r="AE419" s="114"/>
      <c r="AF419" s="33" t="s">
        <v>16</v>
      </c>
      <c r="AG419" s="33" t="s">
        <v>16</v>
      </c>
      <c r="AH419" s="33" t="s">
        <v>626</v>
      </c>
      <c r="AI419" s="33" t="s">
        <v>16</v>
      </c>
      <c r="AJ419" s="33" t="s">
        <v>626</v>
      </c>
      <c r="AK419" s="105" t="b">
        <f>IF(AND(Table3[[#This Row],[Column7]]=TRUE,COUNTBLANK(Table3[[#This Row],[Date 1]:[Date 8]])=8),TRUE,FALSE)</f>
        <v>0</v>
      </c>
      <c r="AL419" s="105" t="b">
        <f>COUNTIF(Table3[[#This Row],[26]:[512]],"yes")&gt;0</f>
        <v>0</v>
      </c>
      <c r="AM419" s="115" t="e">
        <f>IF(COUNTBLANK(K419:AB419)&lt;&gt;13,IF(Table3[[#This Row],[Comments]]="Please order in multiples of 20. Minimum order of 100.",IF(COUNTBLANK(Table3[[#This Row],[Date 1]:[Order]])=12,"",1),1),IF(OR(G419="yes",H419="yes",I419="yes",F419="yes",#REF!="yes",J419="yes"),1,""))</f>
        <v>#REF!</v>
      </c>
    </row>
    <row r="420" spans="2:39" ht="36" thickBot="1">
      <c r="B420" s="135" t="s">
        <v>8201</v>
      </c>
      <c r="C420" s="133" t="s">
        <v>7684</v>
      </c>
      <c r="D420" s="131" t="s">
        <v>7690</v>
      </c>
      <c r="E420" s="23" t="s">
        <v>7731</v>
      </c>
      <c r="F420" s="22" t="s">
        <v>16</v>
      </c>
      <c r="G420" s="22" t="s">
        <v>16</v>
      </c>
      <c r="H420" s="22" t="s">
        <v>626</v>
      </c>
      <c r="I420" s="22" t="s">
        <v>16</v>
      </c>
      <c r="J420" s="22" t="s">
        <v>626</v>
      </c>
      <c r="K420" s="108"/>
      <c r="L420" s="16"/>
      <c r="M420" s="16"/>
      <c r="N420" s="16"/>
      <c r="O420" s="16"/>
      <c r="P420" s="16"/>
      <c r="Q420" s="16"/>
      <c r="R420" s="109"/>
      <c r="S420" s="218" t="str">
        <f>Table3[[#This Row],[Column12]]</f>
        <v>tags included</v>
      </c>
      <c r="T420" s="110"/>
      <c r="U420" s="122" t="str">
        <f>IF(Table3[[#This Row],[TagOrderMethod]]="Ratio:","plants per 1 tag",IF(Table3[[#This Row],[TagOrderMethod]]="tags included","",IF(Table3[[#This Row],[TagOrderMethod]]="Qty:","tags",IF(Table3[[#This Row],[TagOrderMethod]]="Auto:",IF(T420&lt;&gt;"","tags","")))))</f>
        <v/>
      </c>
      <c r="V420" s="243">
        <f>IFERROR(IF(#REF!="",50,(VLOOKUP(#REF!,Data!$A$1:$D$5027,4,FALSE))),50)</f>
        <v>50</v>
      </c>
      <c r="W420" s="243" t="str">
        <f>IF(ISNUMBER(SEARCH("tag",Table3[[#This Row],[Notes]])), "Yes", "No")</f>
        <v>Yes</v>
      </c>
      <c r="X420" s="243" t="str">
        <f>IF(Table3[[#This Row],[Column11]]="yes","tags included","Auto:")</f>
        <v>tags included</v>
      </c>
      <c r="Y420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2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Row],[TagOrderMethod]]="Auto:",IF(T420&gt;0,T420,IF(COUNTBLANK(K420:R420)=8,"",(IF(Table3[[#This Row],[Column11]]&lt;&gt;"no",Table3[[#This Row],[Size]]*(SUM(Table3[[#This Row],[Date 1]:[Date 8]])),"")))),""))),(Table3[[#This Row],[Bundle]])),"")</f>
        <v/>
      </c>
      <c r="AA420" s="74" t="str">
        <f t="shared" si="9"/>
        <v/>
      </c>
      <c r="AB420" s="111"/>
      <c r="AC420" s="112"/>
      <c r="AD420" s="113"/>
      <c r="AE420" s="114"/>
      <c r="AF420" s="33" t="s">
        <v>16</v>
      </c>
      <c r="AG420" s="33" t="s">
        <v>16</v>
      </c>
      <c r="AH420" s="33" t="s">
        <v>626</v>
      </c>
      <c r="AI420" s="33" t="s">
        <v>16</v>
      </c>
      <c r="AJ420" s="33" t="s">
        <v>626</v>
      </c>
      <c r="AK420" s="105" t="b">
        <f>IF(AND(Table3[[#This Row],[Column7]]=TRUE,COUNTBLANK(Table3[[#This Row],[Date 1]:[Date 8]])=8),TRUE,FALSE)</f>
        <v>0</v>
      </c>
      <c r="AL420" s="105" t="b">
        <f>COUNTIF(Table3[[#This Row],[26]:[512]],"yes")&gt;0</f>
        <v>0</v>
      </c>
      <c r="AM420" s="115" t="e">
        <f>IF(COUNTBLANK(K420:AB420)&lt;&gt;13,IF(Table3[[#This Row],[Comments]]="Please order in multiples of 20. Minimum order of 100.",IF(COUNTBLANK(Table3[[#This Row],[Date 1]:[Order]])=12,"",1),1),IF(OR(G420="yes",H420="yes",I420="yes",F420="yes",#REF!="yes",J420="yes"),1,""))</f>
        <v>#REF!</v>
      </c>
    </row>
    <row r="421" spans="2:39" ht="36" thickBot="1">
      <c r="B421" s="135" t="s">
        <v>8201</v>
      </c>
      <c r="C421" s="133" t="s">
        <v>7684</v>
      </c>
      <c r="D421" s="131" t="s">
        <v>8110</v>
      </c>
      <c r="E421" s="23" t="s">
        <v>7731</v>
      </c>
      <c r="F421" s="22" t="s">
        <v>16</v>
      </c>
      <c r="G421" s="22" t="s">
        <v>16</v>
      </c>
      <c r="H421" s="22" t="s">
        <v>626</v>
      </c>
      <c r="I421" s="22" t="s">
        <v>16</v>
      </c>
      <c r="J421" s="22" t="s">
        <v>626</v>
      </c>
      <c r="K421" s="108"/>
      <c r="L421" s="16"/>
      <c r="M421" s="16"/>
      <c r="N421" s="16"/>
      <c r="O421" s="16"/>
      <c r="P421" s="16"/>
      <c r="Q421" s="16"/>
      <c r="R421" s="109"/>
      <c r="S421" s="218" t="str">
        <f>Table3[[#This Row],[Column12]]</f>
        <v>tags included</v>
      </c>
      <c r="T421" s="110"/>
      <c r="U421" s="122" t="str">
        <f>IF(Table3[[#This Row],[TagOrderMethod]]="Ratio:","plants per 1 tag",IF(Table3[[#This Row],[TagOrderMethod]]="tags included","",IF(Table3[[#This Row],[TagOrderMethod]]="Qty:","tags",IF(Table3[[#This Row],[TagOrderMethod]]="Auto:",IF(T421&lt;&gt;"","tags","")))))</f>
        <v/>
      </c>
      <c r="V421" s="243">
        <f>IFERROR(IF(#REF!="",50,(VLOOKUP(#REF!,Data!$A$1:$D$5027,4,FALSE))),50)</f>
        <v>50</v>
      </c>
      <c r="W421" s="243" t="str">
        <f>IF(ISNUMBER(SEARCH("tag",Table3[[#This Row],[Notes]])), "Yes", "No")</f>
        <v>Yes</v>
      </c>
      <c r="X421" s="243" t="str">
        <f>IF(Table3[[#This Row],[Column11]]="yes","tags included","Auto:")</f>
        <v>tags included</v>
      </c>
      <c r="Y421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2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Row],[TagOrderMethod]]="Auto:",IF(T421&gt;0,T421,IF(COUNTBLANK(K421:R421)=8,"",(IF(Table3[[#This Row],[Column11]]&lt;&gt;"no",Table3[[#This Row],[Size]]*(SUM(Table3[[#This Row],[Date 1]:[Date 8]])),"")))),""))),(Table3[[#This Row],[Bundle]])),"")</f>
        <v/>
      </c>
      <c r="AA421" s="74" t="str">
        <f t="shared" si="9"/>
        <v/>
      </c>
      <c r="AB421" s="111"/>
      <c r="AC421" s="112"/>
      <c r="AD421" s="113"/>
      <c r="AE421" s="114"/>
      <c r="AF421" s="33" t="s">
        <v>16</v>
      </c>
      <c r="AG421" s="33" t="s">
        <v>16</v>
      </c>
      <c r="AH421" s="33" t="s">
        <v>626</v>
      </c>
      <c r="AI421" s="33" t="s">
        <v>16</v>
      </c>
      <c r="AJ421" s="33" t="s">
        <v>626</v>
      </c>
      <c r="AK421" s="105" t="b">
        <f>IF(AND(Table3[[#This Row],[Column7]]=TRUE,COUNTBLANK(Table3[[#This Row],[Date 1]:[Date 8]])=8),TRUE,FALSE)</f>
        <v>0</v>
      </c>
      <c r="AL421" s="105" t="b">
        <f>COUNTIF(Table3[[#This Row],[26]:[512]],"yes")&gt;0</f>
        <v>0</v>
      </c>
      <c r="AM421" s="115" t="e">
        <f>IF(COUNTBLANK(K421:AB421)&lt;&gt;13,IF(Table3[[#This Row],[Comments]]="Please order in multiples of 20. Minimum order of 100.",IF(COUNTBLANK(Table3[[#This Row],[Date 1]:[Order]])=12,"",1),1),IF(OR(G421="yes",H421="yes",I421="yes",F421="yes",#REF!="yes",J421="yes"),1,""))</f>
        <v>#REF!</v>
      </c>
    </row>
    <row r="422" spans="2:39" ht="36" thickBot="1">
      <c r="B422" s="135" t="s">
        <v>8201</v>
      </c>
      <c r="C422" s="133" t="s">
        <v>7684</v>
      </c>
      <c r="D422" s="131" t="s">
        <v>7966</v>
      </c>
      <c r="E422" s="23" t="s">
        <v>7731</v>
      </c>
      <c r="F422" s="22" t="s">
        <v>16</v>
      </c>
      <c r="G422" s="22" t="s">
        <v>16</v>
      </c>
      <c r="H422" s="22" t="s">
        <v>626</v>
      </c>
      <c r="I422" s="22" t="s">
        <v>16</v>
      </c>
      <c r="J422" s="22" t="s">
        <v>626</v>
      </c>
      <c r="K422" s="108"/>
      <c r="L422" s="16"/>
      <c r="M422" s="16"/>
      <c r="N422" s="16"/>
      <c r="O422" s="16"/>
      <c r="P422" s="16"/>
      <c r="Q422" s="16"/>
      <c r="R422" s="109"/>
      <c r="S422" s="218" t="str">
        <f>Table3[[#This Row],[Column12]]</f>
        <v>tags included</v>
      </c>
      <c r="T422" s="110"/>
      <c r="U422" s="122" t="str">
        <f>IF(Table3[[#This Row],[TagOrderMethod]]="Ratio:","plants per 1 tag",IF(Table3[[#This Row],[TagOrderMethod]]="tags included","",IF(Table3[[#This Row],[TagOrderMethod]]="Qty:","tags",IF(Table3[[#This Row],[TagOrderMethod]]="Auto:",IF(T422&lt;&gt;"","tags","")))))</f>
        <v/>
      </c>
      <c r="V422" s="243">
        <f>IFERROR(IF(#REF!="",50,(VLOOKUP(#REF!,Data!$A$1:$D$5027,4,FALSE))),50)</f>
        <v>50</v>
      </c>
      <c r="W422" s="243" t="str">
        <f>IF(ISNUMBER(SEARCH("tag",Table3[[#This Row],[Notes]])), "Yes", "No")</f>
        <v>Yes</v>
      </c>
      <c r="X422" s="243" t="str">
        <f>IF(Table3[[#This Row],[Column11]]="yes","tags included","Auto:")</f>
        <v>tags included</v>
      </c>
      <c r="Y422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2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Row],[TagOrderMethod]]="Auto:",IF(T422&gt;0,T422,IF(COUNTBLANK(K422:R422)=8,"",(IF(Table3[[#This Row],[Column11]]&lt;&gt;"no",Table3[[#This Row],[Size]]*(SUM(Table3[[#This Row],[Date 1]:[Date 8]])),"")))),""))),(Table3[[#This Row],[Bundle]])),"")</f>
        <v/>
      </c>
      <c r="AA422" s="74" t="str">
        <f t="shared" si="9"/>
        <v/>
      </c>
      <c r="AB422" s="111"/>
      <c r="AC422" s="112"/>
      <c r="AD422" s="113"/>
      <c r="AE422" s="114"/>
      <c r="AF422" s="33" t="s">
        <v>16</v>
      </c>
      <c r="AG422" s="33" t="s">
        <v>16</v>
      </c>
      <c r="AH422" s="33" t="s">
        <v>626</v>
      </c>
      <c r="AI422" s="33" t="s">
        <v>16</v>
      </c>
      <c r="AJ422" s="33" t="s">
        <v>626</v>
      </c>
      <c r="AK422" s="105" t="b">
        <f>IF(AND(Table3[[#This Row],[Column7]]=TRUE,COUNTBLANK(Table3[[#This Row],[Date 1]:[Date 8]])=8),TRUE,FALSE)</f>
        <v>0</v>
      </c>
      <c r="AL422" s="105" t="b">
        <f>COUNTIF(Table3[[#This Row],[26]:[512]],"yes")&gt;0</f>
        <v>0</v>
      </c>
      <c r="AM422" s="115" t="e">
        <f>IF(COUNTBLANK(K422:AB422)&lt;&gt;13,IF(Table3[[#This Row],[Comments]]="Please order in multiples of 20. Minimum order of 100.",IF(COUNTBLANK(Table3[[#This Row],[Date 1]:[Order]])=12,"",1),1),IF(OR(G422="yes",H422="yes",I422="yes",F422="yes",#REF!="yes",J422="yes"),1,""))</f>
        <v>#REF!</v>
      </c>
    </row>
    <row r="423" spans="2:39" ht="36" thickBot="1">
      <c r="B423" s="135" t="s">
        <v>8201</v>
      </c>
      <c r="C423" s="133" t="s">
        <v>7684</v>
      </c>
      <c r="D423" s="131" t="s">
        <v>7691</v>
      </c>
      <c r="E423" s="23" t="s">
        <v>7731</v>
      </c>
      <c r="F423" s="22" t="s">
        <v>16</v>
      </c>
      <c r="G423" s="22" t="s">
        <v>16</v>
      </c>
      <c r="H423" s="22" t="s">
        <v>626</v>
      </c>
      <c r="I423" s="22" t="s">
        <v>16</v>
      </c>
      <c r="J423" s="22" t="s">
        <v>626</v>
      </c>
      <c r="K423" s="108"/>
      <c r="L423" s="16"/>
      <c r="M423" s="16"/>
      <c r="N423" s="16"/>
      <c r="O423" s="16"/>
      <c r="P423" s="16"/>
      <c r="Q423" s="16"/>
      <c r="R423" s="109"/>
      <c r="S423" s="218" t="str">
        <f>Table3[[#This Row],[Column12]]</f>
        <v>tags included</v>
      </c>
      <c r="T423" s="110"/>
      <c r="U423" s="122" t="str">
        <f>IF(Table3[[#This Row],[TagOrderMethod]]="Ratio:","plants per 1 tag",IF(Table3[[#This Row],[TagOrderMethod]]="tags included","",IF(Table3[[#This Row],[TagOrderMethod]]="Qty:","tags",IF(Table3[[#This Row],[TagOrderMethod]]="Auto:",IF(T423&lt;&gt;"","tags","")))))</f>
        <v/>
      </c>
      <c r="V423" s="243">
        <f>IFERROR(IF(#REF!="",50,(VLOOKUP(#REF!,Data!$A$1:$D$5027,4,FALSE))),50)</f>
        <v>50</v>
      </c>
      <c r="W423" s="243" t="str">
        <f>IF(ISNUMBER(SEARCH("tag",Table3[[#This Row],[Notes]])), "Yes", "No")</f>
        <v>Yes</v>
      </c>
      <c r="X423" s="243" t="str">
        <f>IF(Table3[[#This Row],[Column11]]="yes","tags included","Auto:")</f>
        <v>tags included</v>
      </c>
      <c r="Y423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2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Row],[TagOrderMethod]]="Auto:",IF(T423&gt;0,T423,IF(COUNTBLANK(K423:R423)=8,"",(IF(Table3[[#This Row],[Column11]]&lt;&gt;"no",Table3[[#This Row],[Size]]*(SUM(Table3[[#This Row],[Date 1]:[Date 8]])),"")))),""))),(Table3[[#This Row],[Bundle]])),"")</f>
        <v/>
      </c>
      <c r="AA423" s="74" t="str">
        <f t="shared" si="9"/>
        <v/>
      </c>
      <c r="AB423" s="111"/>
      <c r="AC423" s="112"/>
      <c r="AD423" s="113"/>
      <c r="AE423" s="114"/>
      <c r="AF423" s="33" t="s">
        <v>16</v>
      </c>
      <c r="AG423" s="33" t="s">
        <v>16</v>
      </c>
      <c r="AH423" s="33" t="s">
        <v>626</v>
      </c>
      <c r="AI423" s="33" t="s">
        <v>16</v>
      </c>
      <c r="AJ423" s="33" t="s">
        <v>626</v>
      </c>
      <c r="AK423" s="105" t="b">
        <f>IF(AND(Table3[[#This Row],[Column7]]=TRUE,COUNTBLANK(Table3[[#This Row],[Date 1]:[Date 8]])=8),TRUE,FALSE)</f>
        <v>0</v>
      </c>
      <c r="AL423" s="105" t="b">
        <f>COUNTIF(Table3[[#This Row],[26]:[512]],"yes")&gt;0</f>
        <v>0</v>
      </c>
      <c r="AM423" s="115" t="e">
        <f>IF(COUNTBLANK(K423:AB423)&lt;&gt;13,IF(Table3[[#This Row],[Comments]]="Please order in multiples of 20. Minimum order of 100.",IF(COUNTBLANK(Table3[[#This Row],[Date 1]:[Order]])=12,"",1),1),IF(OR(G423="yes",H423="yes",I423="yes",F423="yes",#REF!="yes",J423="yes"),1,""))</f>
        <v>#REF!</v>
      </c>
    </row>
    <row r="424" spans="2:39" ht="36" thickBot="1">
      <c r="B424" s="135" t="s">
        <v>8201</v>
      </c>
      <c r="C424" s="133" t="s">
        <v>7684</v>
      </c>
      <c r="D424" s="131" t="s">
        <v>8093</v>
      </c>
      <c r="E424" s="23" t="s">
        <v>7731</v>
      </c>
      <c r="F424" s="22" t="s">
        <v>16</v>
      </c>
      <c r="G424" s="22" t="s">
        <v>16</v>
      </c>
      <c r="H424" s="22" t="s">
        <v>626</v>
      </c>
      <c r="I424" s="22" t="s">
        <v>16</v>
      </c>
      <c r="J424" s="22" t="s">
        <v>626</v>
      </c>
      <c r="K424" s="108"/>
      <c r="L424" s="16"/>
      <c r="M424" s="16"/>
      <c r="N424" s="16"/>
      <c r="O424" s="16"/>
      <c r="P424" s="16"/>
      <c r="Q424" s="16"/>
      <c r="R424" s="109"/>
      <c r="S424" s="218" t="str">
        <f>Table3[[#This Row],[Column12]]</f>
        <v>tags included</v>
      </c>
      <c r="T424" s="110"/>
      <c r="U424" s="122" t="str">
        <f>IF(Table3[[#This Row],[TagOrderMethod]]="Ratio:","plants per 1 tag",IF(Table3[[#This Row],[TagOrderMethod]]="tags included","",IF(Table3[[#This Row],[TagOrderMethod]]="Qty:","tags",IF(Table3[[#This Row],[TagOrderMethod]]="Auto:",IF(T424&lt;&gt;"","tags","")))))</f>
        <v/>
      </c>
      <c r="V424" s="243">
        <f>IFERROR(IF(#REF!="",50,(VLOOKUP(#REF!,Data!$A$1:$D$5027,4,FALSE))),50)</f>
        <v>50</v>
      </c>
      <c r="W424" s="243" t="str">
        <f>IF(ISNUMBER(SEARCH("tag",Table3[[#This Row],[Notes]])), "Yes", "No")</f>
        <v>Yes</v>
      </c>
      <c r="X424" s="243" t="str">
        <f>IF(Table3[[#This Row],[Column11]]="yes","tags included","Auto:")</f>
        <v>tags included</v>
      </c>
      <c r="Y424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2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Row],[TagOrderMethod]]="Auto:",IF(T424&gt;0,T424,IF(COUNTBLANK(K424:R424)=8,"",(IF(Table3[[#This Row],[Column11]]&lt;&gt;"no",Table3[[#This Row],[Size]]*(SUM(Table3[[#This Row],[Date 1]:[Date 8]])),"")))),""))),(Table3[[#This Row],[Bundle]])),"")</f>
        <v/>
      </c>
      <c r="AA424" s="74" t="str">
        <f t="shared" si="9"/>
        <v/>
      </c>
      <c r="AB424" s="111"/>
      <c r="AC424" s="112"/>
      <c r="AD424" s="113"/>
      <c r="AE424" s="114"/>
      <c r="AF424" s="33" t="s">
        <v>16</v>
      </c>
      <c r="AG424" s="33" t="s">
        <v>16</v>
      </c>
      <c r="AH424" s="33" t="s">
        <v>626</v>
      </c>
      <c r="AI424" s="33" t="s">
        <v>16</v>
      </c>
      <c r="AJ424" s="33" t="s">
        <v>626</v>
      </c>
      <c r="AK424" s="105" t="b">
        <f>IF(AND(Table3[[#This Row],[Column7]]=TRUE,COUNTBLANK(Table3[[#This Row],[Date 1]:[Date 8]])=8),TRUE,FALSE)</f>
        <v>0</v>
      </c>
      <c r="AL424" s="105" t="b">
        <f>COUNTIF(Table3[[#This Row],[26]:[512]],"yes")&gt;0</f>
        <v>0</v>
      </c>
      <c r="AM424" s="115" t="e">
        <f>IF(COUNTBLANK(K424:AB424)&lt;&gt;13,IF(Table3[[#This Row],[Comments]]="Please order in multiples of 20. Minimum order of 100.",IF(COUNTBLANK(Table3[[#This Row],[Date 1]:[Order]])=12,"",1),1),IF(OR(G424="yes",H424="yes",I424="yes",F424="yes",#REF!="yes",J424="yes"),1,""))</f>
        <v>#REF!</v>
      </c>
    </row>
    <row r="425" spans="2:39" ht="36" thickBot="1">
      <c r="B425" s="135" t="s">
        <v>8201</v>
      </c>
      <c r="C425" s="133" t="s">
        <v>7684</v>
      </c>
      <c r="D425" s="131" t="s">
        <v>7692</v>
      </c>
      <c r="E425" s="23" t="s">
        <v>7731</v>
      </c>
      <c r="F425" s="22" t="s">
        <v>16</v>
      </c>
      <c r="G425" s="22" t="s">
        <v>16</v>
      </c>
      <c r="H425" s="22" t="s">
        <v>626</v>
      </c>
      <c r="I425" s="22" t="s">
        <v>16</v>
      </c>
      <c r="J425" s="22" t="s">
        <v>626</v>
      </c>
      <c r="K425" s="108"/>
      <c r="L425" s="16"/>
      <c r="M425" s="16"/>
      <c r="N425" s="16"/>
      <c r="O425" s="16"/>
      <c r="P425" s="16"/>
      <c r="Q425" s="16"/>
      <c r="R425" s="109"/>
      <c r="S425" s="218" t="str">
        <f>Table3[[#This Row],[Column12]]</f>
        <v>tags included</v>
      </c>
      <c r="T425" s="110"/>
      <c r="U425" s="122" t="str">
        <f>IF(Table3[[#This Row],[TagOrderMethod]]="Ratio:","plants per 1 tag",IF(Table3[[#This Row],[TagOrderMethod]]="tags included","",IF(Table3[[#This Row],[TagOrderMethod]]="Qty:","tags",IF(Table3[[#This Row],[TagOrderMethod]]="Auto:",IF(T425&lt;&gt;"","tags","")))))</f>
        <v/>
      </c>
      <c r="V425" s="243">
        <f>IFERROR(IF(#REF!="",50,(VLOOKUP(#REF!,Data!$A$1:$D$5027,4,FALSE))),50)</f>
        <v>50</v>
      </c>
      <c r="W425" s="243" t="str">
        <f>IF(ISNUMBER(SEARCH("tag",Table3[[#This Row],[Notes]])), "Yes", "No")</f>
        <v>Yes</v>
      </c>
      <c r="X425" s="243" t="str">
        <f>IF(Table3[[#This Row],[Column11]]="yes","tags included","Auto:")</f>
        <v>tags included</v>
      </c>
      <c r="Y425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2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Row],[TagOrderMethod]]="Auto:",IF(T425&gt;0,T425,IF(COUNTBLANK(K425:R425)=8,"",(IF(Table3[[#This Row],[Column11]]&lt;&gt;"no",Table3[[#This Row],[Size]]*(SUM(Table3[[#This Row],[Date 1]:[Date 8]])),"")))),""))),(Table3[[#This Row],[Bundle]])),"")</f>
        <v/>
      </c>
      <c r="AA425" s="74" t="str">
        <f t="shared" si="9"/>
        <v/>
      </c>
      <c r="AB425" s="111"/>
      <c r="AC425" s="112"/>
      <c r="AD425" s="113"/>
      <c r="AE425" s="114"/>
      <c r="AF425" s="33" t="s">
        <v>16</v>
      </c>
      <c r="AG425" s="33" t="s">
        <v>16</v>
      </c>
      <c r="AH425" s="33" t="s">
        <v>626</v>
      </c>
      <c r="AI425" s="33" t="s">
        <v>16</v>
      </c>
      <c r="AJ425" s="33" t="s">
        <v>626</v>
      </c>
      <c r="AK425" s="105" t="b">
        <f>IF(AND(Table3[[#This Row],[Column7]]=TRUE,COUNTBLANK(Table3[[#This Row],[Date 1]:[Date 8]])=8),TRUE,FALSE)</f>
        <v>0</v>
      </c>
      <c r="AL425" s="105" t="b">
        <f>COUNTIF(Table3[[#This Row],[26]:[512]],"yes")&gt;0</f>
        <v>0</v>
      </c>
      <c r="AM425" s="115" t="e">
        <f>IF(COUNTBLANK(K425:AB425)&lt;&gt;13,IF(Table3[[#This Row],[Comments]]="Please order in multiples of 20. Minimum order of 100.",IF(COUNTBLANK(Table3[[#This Row],[Date 1]:[Order]])=12,"",1),1),IF(OR(G425="yes",H425="yes",I425="yes",F425="yes",#REF!="yes",J425="yes"),1,""))</f>
        <v>#REF!</v>
      </c>
    </row>
    <row r="426" spans="2:39" ht="36" thickBot="1">
      <c r="B426" s="135" t="s">
        <v>8201</v>
      </c>
      <c r="C426" s="133" t="s">
        <v>7684</v>
      </c>
      <c r="D426" s="131" t="s">
        <v>7919</v>
      </c>
      <c r="E426" s="23" t="s">
        <v>7731</v>
      </c>
      <c r="F426" s="22" t="s">
        <v>16</v>
      </c>
      <c r="G426" s="22" t="s">
        <v>16</v>
      </c>
      <c r="H426" s="22" t="s">
        <v>626</v>
      </c>
      <c r="I426" s="22" t="s">
        <v>16</v>
      </c>
      <c r="J426" s="22" t="s">
        <v>626</v>
      </c>
      <c r="K426" s="108"/>
      <c r="L426" s="16"/>
      <c r="M426" s="16"/>
      <c r="N426" s="16"/>
      <c r="O426" s="16"/>
      <c r="P426" s="16"/>
      <c r="Q426" s="16"/>
      <c r="R426" s="109"/>
      <c r="S426" s="218" t="str">
        <f>Table3[[#This Row],[Column12]]</f>
        <v>tags included</v>
      </c>
      <c r="T426" s="110"/>
      <c r="U426" s="122" t="str">
        <f>IF(Table3[[#This Row],[TagOrderMethod]]="Ratio:","plants per 1 tag",IF(Table3[[#This Row],[TagOrderMethod]]="tags included","",IF(Table3[[#This Row],[TagOrderMethod]]="Qty:","tags",IF(Table3[[#This Row],[TagOrderMethod]]="Auto:",IF(T426&lt;&gt;"","tags","")))))</f>
        <v/>
      </c>
      <c r="V426" s="243">
        <f>IFERROR(IF(#REF!="",50,(VLOOKUP(#REF!,Data!$A$1:$D$5027,4,FALSE))),50)</f>
        <v>50</v>
      </c>
      <c r="W426" s="243" t="str">
        <f>IF(ISNUMBER(SEARCH("tag",Table3[[#This Row],[Notes]])), "Yes", "No")</f>
        <v>Yes</v>
      </c>
      <c r="X426" s="243" t="str">
        <f>IF(Table3[[#This Row],[Column11]]="yes","tags included","Auto:")</f>
        <v>tags included</v>
      </c>
      <c r="Y426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2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Row],[TagOrderMethod]]="Auto:",IF(T426&gt;0,T426,IF(COUNTBLANK(K426:R426)=8,"",(IF(Table3[[#This Row],[Column11]]&lt;&gt;"no",Table3[[#This Row],[Size]]*(SUM(Table3[[#This Row],[Date 1]:[Date 8]])),"")))),""))),(Table3[[#This Row],[Bundle]])),"")</f>
        <v/>
      </c>
      <c r="AA426" s="74" t="str">
        <f t="shared" si="9"/>
        <v/>
      </c>
      <c r="AB426" s="111"/>
      <c r="AC426" s="112"/>
      <c r="AD426" s="113"/>
      <c r="AE426" s="114"/>
      <c r="AF426" s="33" t="s">
        <v>16</v>
      </c>
      <c r="AG426" s="33" t="s">
        <v>16</v>
      </c>
      <c r="AH426" s="33" t="s">
        <v>626</v>
      </c>
      <c r="AI426" s="33" t="s">
        <v>16</v>
      </c>
      <c r="AJ426" s="33" t="s">
        <v>626</v>
      </c>
      <c r="AK426" s="105" t="b">
        <f>IF(AND(Table3[[#This Row],[Column7]]=TRUE,COUNTBLANK(Table3[[#This Row],[Date 1]:[Date 8]])=8),TRUE,FALSE)</f>
        <v>0</v>
      </c>
      <c r="AL426" s="105" t="b">
        <f>COUNTIF(Table3[[#This Row],[26]:[512]],"yes")&gt;0</f>
        <v>0</v>
      </c>
      <c r="AM426" s="115" t="e">
        <f>IF(COUNTBLANK(K426:AB426)&lt;&gt;13,IF(Table3[[#This Row],[Comments]]="Please order in multiples of 20. Minimum order of 100.",IF(COUNTBLANK(Table3[[#This Row],[Date 1]:[Order]])=12,"",1),1),IF(OR(G426="yes",H426="yes",I426="yes",F426="yes",#REF!="yes",J426="yes"),1,""))</f>
        <v>#REF!</v>
      </c>
    </row>
    <row r="427" spans="2:39" ht="36" thickBot="1">
      <c r="B427" s="135" t="s">
        <v>8201</v>
      </c>
      <c r="C427" s="133" t="s">
        <v>7684</v>
      </c>
      <c r="D427" s="131" t="s">
        <v>7920</v>
      </c>
      <c r="E427" s="23" t="s">
        <v>7731</v>
      </c>
      <c r="F427" s="22" t="s">
        <v>16</v>
      </c>
      <c r="G427" s="22" t="s">
        <v>16</v>
      </c>
      <c r="H427" s="22" t="s">
        <v>626</v>
      </c>
      <c r="I427" s="22" t="s">
        <v>16</v>
      </c>
      <c r="J427" s="22" t="s">
        <v>626</v>
      </c>
      <c r="K427" s="108"/>
      <c r="L427" s="16"/>
      <c r="M427" s="16"/>
      <c r="N427" s="16"/>
      <c r="O427" s="16"/>
      <c r="P427" s="16"/>
      <c r="Q427" s="16"/>
      <c r="R427" s="109"/>
      <c r="S427" s="218" t="str">
        <f>Table3[[#This Row],[Column12]]</f>
        <v>tags included</v>
      </c>
      <c r="T427" s="110"/>
      <c r="U427" s="122" t="str">
        <f>IF(Table3[[#This Row],[TagOrderMethod]]="Ratio:","plants per 1 tag",IF(Table3[[#This Row],[TagOrderMethod]]="tags included","",IF(Table3[[#This Row],[TagOrderMethod]]="Qty:","tags",IF(Table3[[#This Row],[TagOrderMethod]]="Auto:",IF(T427&lt;&gt;"","tags","")))))</f>
        <v/>
      </c>
      <c r="V427" s="243">
        <f>IFERROR(IF(#REF!="",50,(VLOOKUP(#REF!,Data!$A$1:$D$5027,4,FALSE))),50)</f>
        <v>50</v>
      </c>
      <c r="W427" s="243" t="str">
        <f>IF(ISNUMBER(SEARCH("tag",Table3[[#This Row],[Notes]])), "Yes", "No")</f>
        <v>Yes</v>
      </c>
      <c r="X427" s="243" t="str">
        <f>IF(Table3[[#This Row],[Column11]]="yes","tags included","Auto:")</f>
        <v>tags included</v>
      </c>
      <c r="Y427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2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Row],[TagOrderMethod]]="Auto:",IF(T427&gt;0,T427,IF(COUNTBLANK(K427:R427)=8,"",(IF(Table3[[#This Row],[Column11]]&lt;&gt;"no",Table3[[#This Row],[Size]]*(SUM(Table3[[#This Row],[Date 1]:[Date 8]])),"")))),""))),(Table3[[#This Row],[Bundle]])),"")</f>
        <v/>
      </c>
      <c r="AA427" s="74" t="str">
        <f t="shared" si="9"/>
        <v/>
      </c>
      <c r="AB427" s="111"/>
      <c r="AC427" s="112"/>
      <c r="AD427" s="113"/>
      <c r="AE427" s="114"/>
      <c r="AF427" s="33" t="s">
        <v>16</v>
      </c>
      <c r="AG427" s="33" t="s">
        <v>16</v>
      </c>
      <c r="AH427" s="33" t="s">
        <v>626</v>
      </c>
      <c r="AI427" s="33" t="s">
        <v>16</v>
      </c>
      <c r="AJ427" s="33" t="s">
        <v>626</v>
      </c>
      <c r="AK427" s="105" t="b">
        <f>IF(AND(Table3[[#This Row],[Column7]]=TRUE,COUNTBLANK(Table3[[#This Row],[Date 1]:[Date 8]])=8),TRUE,FALSE)</f>
        <v>0</v>
      </c>
      <c r="AL427" s="105" t="b">
        <f>COUNTIF(Table3[[#This Row],[26]:[512]],"yes")&gt;0</f>
        <v>0</v>
      </c>
      <c r="AM427" s="115" t="e">
        <f>IF(COUNTBLANK(K427:AB427)&lt;&gt;13,IF(Table3[[#This Row],[Comments]]="Please order in multiples of 20. Minimum order of 100.",IF(COUNTBLANK(Table3[[#This Row],[Date 1]:[Order]])=12,"",1),1),IF(OR(G427="yes",H427="yes",I427="yes",F427="yes",#REF!="yes",J427="yes"),1,""))</f>
        <v>#REF!</v>
      </c>
    </row>
    <row r="428" spans="2:39" ht="36" thickBot="1">
      <c r="B428" s="135" t="s">
        <v>8201</v>
      </c>
      <c r="C428" s="133" t="s">
        <v>7684</v>
      </c>
      <c r="D428" s="131" t="s">
        <v>7693</v>
      </c>
      <c r="E428" s="23" t="s">
        <v>7731</v>
      </c>
      <c r="F428" s="22" t="s">
        <v>16</v>
      </c>
      <c r="G428" s="22" t="s">
        <v>16</v>
      </c>
      <c r="H428" s="22" t="s">
        <v>626</v>
      </c>
      <c r="I428" s="22" t="s">
        <v>16</v>
      </c>
      <c r="J428" s="22" t="s">
        <v>626</v>
      </c>
      <c r="K428" s="108"/>
      <c r="L428" s="16"/>
      <c r="M428" s="16"/>
      <c r="N428" s="16"/>
      <c r="O428" s="16"/>
      <c r="P428" s="16"/>
      <c r="Q428" s="16"/>
      <c r="R428" s="109"/>
      <c r="S428" s="218" t="str">
        <f>Table3[[#This Row],[Column12]]</f>
        <v>tags included</v>
      </c>
      <c r="T428" s="110"/>
      <c r="U428" s="122" t="str">
        <f>IF(Table3[[#This Row],[TagOrderMethod]]="Ratio:","plants per 1 tag",IF(Table3[[#This Row],[TagOrderMethod]]="tags included","",IF(Table3[[#This Row],[TagOrderMethod]]="Qty:","tags",IF(Table3[[#This Row],[TagOrderMethod]]="Auto:",IF(T428&lt;&gt;"","tags","")))))</f>
        <v/>
      </c>
      <c r="V428" s="243">
        <f>IFERROR(IF(#REF!="",50,(VLOOKUP(#REF!,Data!$A$1:$D$5027,4,FALSE))),50)</f>
        <v>50</v>
      </c>
      <c r="W428" s="243" t="str">
        <f>IF(ISNUMBER(SEARCH("tag",Table3[[#This Row],[Notes]])), "Yes", "No")</f>
        <v>Yes</v>
      </c>
      <c r="X428" s="243" t="str">
        <f>IF(Table3[[#This Row],[Column11]]="yes","tags included","Auto:")</f>
        <v>tags included</v>
      </c>
      <c r="Y428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2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Row],[TagOrderMethod]]="Auto:",IF(T428&gt;0,T428,IF(COUNTBLANK(K428:R428)=8,"",(IF(Table3[[#This Row],[Column11]]&lt;&gt;"no",Table3[[#This Row],[Size]]*(SUM(Table3[[#This Row],[Date 1]:[Date 8]])),"")))),""))),(Table3[[#This Row],[Bundle]])),"")</f>
        <v/>
      </c>
      <c r="AA428" s="74" t="str">
        <f t="shared" si="9"/>
        <v/>
      </c>
      <c r="AB428" s="111"/>
      <c r="AC428" s="112"/>
      <c r="AD428" s="113"/>
      <c r="AE428" s="114"/>
      <c r="AF428" s="33" t="s">
        <v>16</v>
      </c>
      <c r="AG428" s="33" t="s">
        <v>16</v>
      </c>
      <c r="AH428" s="33" t="s">
        <v>626</v>
      </c>
      <c r="AI428" s="33" t="s">
        <v>16</v>
      </c>
      <c r="AJ428" s="33" t="s">
        <v>626</v>
      </c>
      <c r="AK428" s="105" t="b">
        <f>IF(AND(Table3[[#This Row],[Column7]]=TRUE,COUNTBLANK(Table3[[#This Row],[Date 1]:[Date 8]])=8),TRUE,FALSE)</f>
        <v>0</v>
      </c>
      <c r="AL428" s="105" t="b">
        <f>COUNTIF(Table3[[#This Row],[26]:[512]],"yes")&gt;0</f>
        <v>0</v>
      </c>
      <c r="AM428" s="115" t="e">
        <f>IF(COUNTBLANK(K428:AB428)&lt;&gt;13,IF(Table3[[#This Row],[Comments]]="Please order in multiples of 20. Minimum order of 100.",IF(COUNTBLANK(Table3[[#This Row],[Date 1]:[Order]])=12,"",1),1),IF(OR(G428="yes",H428="yes",I428="yes",F428="yes",#REF!="yes",J428="yes"),1,""))</f>
        <v>#REF!</v>
      </c>
    </row>
    <row r="429" spans="2:39" ht="36" thickBot="1">
      <c r="B429" s="135" t="s">
        <v>8201</v>
      </c>
      <c r="C429" s="133" t="s">
        <v>7684</v>
      </c>
      <c r="D429" s="131" t="s">
        <v>8117</v>
      </c>
      <c r="E429" s="23" t="s">
        <v>7731</v>
      </c>
      <c r="F429" s="22" t="s">
        <v>16</v>
      </c>
      <c r="G429" s="22" t="s">
        <v>16</v>
      </c>
      <c r="H429" s="22" t="s">
        <v>626</v>
      </c>
      <c r="I429" s="22" t="s">
        <v>16</v>
      </c>
      <c r="J429" s="22" t="s">
        <v>626</v>
      </c>
      <c r="K429" s="108"/>
      <c r="L429" s="16"/>
      <c r="M429" s="16"/>
      <c r="N429" s="16"/>
      <c r="O429" s="16"/>
      <c r="P429" s="16"/>
      <c r="Q429" s="16"/>
      <c r="R429" s="109"/>
      <c r="S429" s="218" t="str">
        <f>Table3[[#This Row],[Column12]]</f>
        <v>tags included</v>
      </c>
      <c r="T429" s="110"/>
      <c r="U429" s="122" t="str">
        <f>IF(Table3[[#This Row],[TagOrderMethod]]="Ratio:","plants per 1 tag",IF(Table3[[#This Row],[TagOrderMethod]]="tags included","",IF(Table3[[#This Row],[TagOrderMethod]]="Qty:","tags",IF(Table3[[#This Row],[TagOrderMethod]]="Auto:",IF(T429&lt;&gt;"","tags","")))))</f>
        <v/>
      </c>
      <c r="V429" s="243">
        <f>IFERROR(IF(#REF!="",50,(VLOOKUP(#REF!,Data!$A$1:$D$5027,4,FALSE))),50)</f>
        <v>50</v>
      </c>
      <c r="W429" s="243" t="str">
        <f>IF(ISNUMBER(SEARCH("tag",Table3[[#This Row],[Notes]])), "Yes", "No")</f>
        <v>Yes</v>
      </c>
      <c r="X429" s="243" t="str">
        <f>IF(Table3[[#This Row],[Column11]]="yes","tags included","Auto:")</f>
        <v>tags included</v>
      </c>
      <c r="Y429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2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Row],[TagOrderMethod]]="Auto:",IF(T429&gt;0,T429,IF(COUNTBLANK(K429:R429)=8,"",(IF(Table3[[#This Row],[Column11]]&lt;&gt;"no",Table3[[#This Row],[Size]]*(SUM(Table3[[#This Row],[Date 1]:[Date 8]])),"")))),""))),(Table3[[#This Row],[Bundle]])),"")</f>
        <v/>
      </c>
      <c r="AA429" s="74" t="str">
        <f t="shared" si="9"/>
        <v/>
      </c>
      <c r="AB429" s="111"/>
      <c r="AC429" s="112"/>
      <c r="AD429" s="113"/>
      <c r="AE429" s="114"/>
      <c r="AF429" s="33" t="s">
        <v>16</v>
      </c>
      <c r="AG429" s="33" t="s">
        <v>16</v>
      </c>
      <c r="AH429" s="33" t="s">
        <v>626</v>
      </c>
      <c r="AI429" s="33" t="s">
        <v>16</v>
      </c>
      <c r="AJ429" s="33" t="s">
        <v>626</v>
      </c>
      <c r="AK429" s="105" t="b">
        <f>IF(AND(Table3[[#This Row],[Column7]]=TRUE,COUNTBLANK(Table3[[#This Row],[Date 1]:[Date 8]])=8),TRUE,FALSE)</f>
        <v>0</v>
      </c>
      <c r="AL429" s="105" t="b">
        <f>COUNTIF(Table3[[#This Row],[26]:[512]],"yes")&gt;0</f>
        <v>0</v>
      </c>
      <c r="AM429" s="115" t="e">
        <f>IF(COUNTBLANK(K429:AB429)&lt;&gt;13,IF(Table3[[#This Row],[Comments]]="Please order in multiples of 20. Minimum order of 100.",IF(COUNTBLANK(Table3[[#This Row],[Date 1]:[Order]])=12,"",1),1),IF(OR(G429="yes",H429="yes",I429="yes",F429="yes",#REF!="yes",J429="yes"),1,""))</f>
        <v>#REF!</v>
      </c>
    </row>
    <row r="430" spans="2:39" ht="36" thickBot="1">
      <c r="B430" s="135" t="s">
        <v>8201</v>
      </c>
      <c r="C430" s="133" t="s">
        <v>7684</v>
      </c>
      <c r="D430" s="131" t="s">
        <v>7761</v>
      </c>
      <c r="E430" s="23" t="s">
        <v>7731</v>
      </c>
      <c r="F430" s="22" t="s">
        <v>16</v>
      </c>
      <c r="G430" s="22" t="s">
        <v>16</v>
      </c>
      <c r="H430" s="22" t="s">
        <v>626</v>
      </c>
      <c r="I430" s="22" t="s">
        <v>16</v>
      </c>
      <c r="J430" s="22" t="s">
        <v>626</v>
      </c>
      <c r="K430" s="108"/>
      <c r="L430" s="16"/>
      <c r="M430" s="16"/>
      <c r="N430" s="16"/>
      <c r="O430" s="16"/>
      <c r="P430" s="16"/>
      <c r="Q430" s="16"/>
      <c r="R430" s="109"/>
      <c r="S430" s="218" t="str">
        <f>Table3[[#This Row],[Column12]]</f>
        <v>tags included</v>
      </c>
      <c r="T430" s="110"/>
      <c r="U430" s="122" t="str">
        <f>IF(Table3[[#This Row],[TagOrderMethod]]="Ratio:","plants per 1 tag",IF(Table3[[#This Row],[TagOrderMethod]]="tags included","",IF(Table3[[#This Row],[TagOrderMethod]]="Qty:","tags",IF(Table3[[#This Row],[TagOrderMethod]]="Auto:",IF(T430&lt;&gt;"","tags","")))))</f>
        <v/>
      </c>
      <c r="V430" s="243">
        <f>IFERROR(IF(#REF!="",50,(VLOOKUP(#REF!,Data!$A$1:$D$5027,4,FALSE))),50)</f>
        <v>50</v>
      </c>
      <c r="W430" s="243" t="str">
        <f>IF(ISNUMBER(SEARCH("tag",Table3[[#This Row],[Notes]])), "Yes", "No")</f>
        <v>Yes</v>
      </c>
      <c r="X430" s="243" t="str">
        <f>IF(Table3[[#This Row],[Column11]]="yes","tags included","Auto:")</f>
        <v>tags included</v>
      </c>
      <c r="Y430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3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Row],[TagOrderMethod]]="Auto:",IF(T430&gt;0,T430,IF(COUNTBLANK(K430:R430)=8,"",(IF(Table3[[#This Row],[Column11]]&lt;&gt;"no",Table3[[#This Row],[Size]]*(SUM(Table3[[#This Row],[Date 1]:[Date 8]])),"")))),""))),(Table3[[#This Row],[Bundle]])),"")</f>
        <v/>
      </c>
      <c r="AA430" s="74" t="str">
        <f t="shared" si="9"/>
        <v/>
      </c>
      <c r="AB430" s="111"/>
      <c r="AC430" s="112"/>
      <c r="AD430" s="113"/>
      <c r="AE430" s="114"/>
      <c r="AF430" s="33" t="s">
        <v>16</v>
      </c>
      <c r="AG430" s="33" t="s">
        <v>16</v>
      </c>
      <c r="AH430" s="33" t="s">
        <v>626</v>
      </c>
      <c r="AI430" s="33" t="s">
        <v>16</v>
      </c>
      <c r="AJ430" s="33" t="s">
        <v>626</v>
      </c>
      <c r="AK430" s="105" t="b">
        <f>IF(AND(Table3[[#This Row],[Column7]]=TRUE,COUNTBLANK(Table3[[#This Row],[Date 1]:[Date 8]])=8),TRUE,FALSE)</f>
        <v>0</v>
      </c>
      <c r="AL430" s="105" t="b">
        <f>COUNTIF(Table3[[#This Row],[26]:[512]],"yes")&gt;0</f>
        <v>0</v>
      </c>
      <c r="AM430" s="115" t="e">
        <f>IF(COUNTBLANK(K430:AB430)&lt;&gt;13,IF(Table3[[#This Row],[Comments]]="Please order in multiples of 20. Minimum order of 100.",IF(COUNTBLANK(Table3[[#This Row],[Date 1]:[Order]])=12,"",1),1),IF(OR(G430="yes",H430="yes",I430="yes",F430="yes",#REF!="yes",J430="yes"),1,""))</f>
        <v>#REF!</v>
      </c>
    </row>
    <row r="431" spans="2:39" ht="36" thickBot="1">
      <c r="B431" s="135" t="s">
        <v>8201</v>
      </c>
      <c r="C431" s="133" t="s">
        <v>7684</v>
      </c>
      <c r="D431" s="131" t="s">
        <v>7694</v>
      </c>
      <c r="E431" s="23" t="s">
        <v>7731</v>
      </c>
      <c r="F431" s="22" t="s">
        <v>16</v>
      </c>
      <c r="G431" s="22" t="s">
        <v>16</v>
      </c>
      <c r="H431" s="22" t="s">
        <v>626</v>
      </c>
      <c r="I431" s="22" t="s">
        <v>16</v>
      </c>
      <c r="J431" s="22" t="s">
        <v>626</v>
      </c>
      <c r="K431" s="108"/>
      <c r="L431" s="16"/>
      <c r="M431" s="16"/>
      <c r="N431" s="16"/>
      <c r="O431" s="16"/>
      <c r="P431" s="16"/>
      <c r="Q431" s="16"/>
      <c r="R431" s="109"/>
      <c r="S431" s="218" t="str">
        <f>Table3[[#This Row],[Column12]]</f>
        <v>tags included</v>
      </c>
      <c r="T431" s="110"/>
      <c r="U431" s="122" t="str">
        <f>IF(Table3[[#This Row],[TagOrderMethod]]="Ratio:","plants per 1 tag",IF(Table3[[#This Row],[TagOrderMethod]]="tags included","",IF(Table3[[#This Row],[TagOrderMethod]]="Qty:","tags",IF(Table3[[#This Row],[TagOrderMethod]]="Auto:",IF(T431&lt;&gt;"","tags","")))))</f>
        <v/>
      </c>
      <c r="V431" s="243">
        <f>IFERROR(IF(#REF!="",50,(VLOOKUP(#REF!,Data!$A$1:$D$5027,4,FALSE))),50)</f>
        <v>50</v>
      </c>
      <c r="W431" s="243" t="str">
        <f>IF(ISNUMBER(SEARCH("tag",Table3[[#This Row],[Notes]])), "Yes", "No")</f>
        <v>Yes</v>
      </c>
      <c r="X431" s="243" t="str">
        <f>IF(Table3[[#This Row],[Column11]]="yes","tags included","Auto:")</f>
        <v>tags included</v>
      </c>
      <c r="Y431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3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Row],[TagOrderMethod]]="Auto:",IF(T431&gt;0,T431,IF(COUNTBLANK(K431:R431)=8,"",(IF(Table3[[#This Row],[Column11]]&lt;&gt;"no",Table3[[#This Row],[Size]]*(SUM(Table3[[#This Row],[Date 1]:[Date 8]])),"")))),""))),(Table3[[#This Row],[Bundle]])),"")</f>
        <v/>
      </c>
      <c r="AA431" s="74" t="str">
        <f t="shared" si="9"/>
        <v/>
      </c>
      <c r="AB431" s="111"/>
      <c r="AC431" s="112"/>
      <c r="AD431" s="113"/>
      <c r="AE431" s="114"/>
      <c r="AF431" s="33" t="s">
        <v>16</v>
      </c>
      <c r="AG431" s="33" t="s">
        <v>16</v>
      </c>
      <c r="AH431" s="33" t="s">
        <v>626</v>
      </c>
      <c r="AI431" s="33" t="s">
        <v>16</v>
      </c>
      <c r="AJ431" s="33" t="s">
        <v>626</v>
      </c>
      <c r="AK431" s="105" t="b">
        <f>IF(AND(Table3[[#This Row],[Column7]]=TRUE,COUNTBLANK(Table3[[#This Row],[Date 1]:[Date 8]])=8),TRUE,FALSE)</f>
        <v>0</v>
      </c>
      <c r="AL431" s="105" t="b">
        <f>COUNTIF(Table3[[#This Row],[26]:[512]],"yes")&gt;0</f>
        <v>0</v>
      </c>
      <c r="AM431" s="115" t="e">
        <f>IF(COUNTBLANK(K431:AB431)&lt;&gt;13,IF(Table3[[#This Row],[Comments]]="Please order in multiples of 20. Minimum order of 100.",IF(COUNTBLANK(Table3[[#This Row],[Date 1]:[Order]])=12,"",1),1),IF(OR(G431="yes",H431="yes",I431="yes",F431="yes",#REF!="yes",J431="yes"),1,""))</f>
        <v>#REF!</v>
      </c>
    </row>
    <row r="432" spans="2:39" ht="36" thickBot="1">
      <c r="B432" s="135" t="s">
        <v>8201</v>
      </c>
      <c r="C432" s="133" t="s">
        <v>7684</v>
      </c>
      <c r="D432" s="131" t="s">
        <v>7695</v>
      </c>
      <c r="E432" s="23" t="s">
        <v>7731</v>
      </c>
      <c r="F432" s="22" t="s">
        <v>16</v>
      </c>
      <c r="G432" s="22" t="s">
        <v>16</v>
      </c>
      <c r="H432" s="22" t="s">
        <v>626</v>
      </c>
      <c r="I432" s="22" t="s">
        <v>16</v>
      </c>
      <c r="J432" s="22" t="s">
        <v>626</v>
      </c>
      <c r="K432" s="108"/>
      <c r="L432" s="16"/>
      <c r="M432" s="16"/>
      <c r="N432" s="16"/>
      <c r="O432" s="16"/>
      <c r="P432" s="16"/>
      <c r="Q432" s="16"/>
      <c r="R432" s="109"/>
      <c r="S432" s="218" t="str">
        <f>Table3[[#This Row],[Column12]]</f>
        <v>tags included</v>
      </c>
      <c r="T432" s="110"/>
      <c r="U432" s="122" t="str">
        <f>IF(Table3[[#This Row],[TagOrderMethod]]="Ratio:","plants per 1 tag",IF(Table3[[#This Row],[TagOrderMethod]]="tags included","",IF(Table3[[#This Row],[TagOrderMethod]]="Qty:","tags",IF(Table3[[#This Row],[TagOrderMethod]]="Auto:",IF(T432&lt;&gt;"","tags","")))))</f>
        <v/>
      </c>
      <c r="V432" s="243">
        <f>IFERROR(IF(#REF!="",50,(VLOOKUP(#REF!,Data!$A$1:$D$5027,4,FALSE))),50)</f>
        <v>50</v>
      </c>
      <c r="W432" s="243" t="str">
        <f>IF(ISNUMBER(SEARCH("tag",Table3[[#This Row],[Notes]])), "Yes", "No")</f>
        <v>Yes</v>
      </c>
      <c r="X432" s="243" t="str">
        <f>IF(Table3[[#This Row],[Column11]]="yes","tags included","Auto:")</f>
        <v>tags included</v>
      </c>
      <c r="Y432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3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Row],[TagOrderMethod]]="Auto:",IF(T432&gt;0,T432,IF(COUNTBLANK(K432:R432)=8,"",(IF(Table3[[#This Row],[Column11]]&lt;&gt;"no",Table3[[#This Row],[Size]]*(SUM(Table3[[#This Row],[Date 1]:[Date 8]])),"")))),""))),(Table3[[#This Row],[Bundle]])),"")</f>
        <v/>
      </c>
      <c r="AA432" s="74" t="str">
        <f t="shared" si="9"/>
        <v/>
      </c>
      <c r="AB432" s="111"/>
      <c r="AC432" s="112"/>
      <c r="AD432" s="113"/>
      <c r="AE432" s="114"/>
      <c r="AF432" s="33" t="s">
        <v>16</v>
      </c>
      <c r="AG432" s="33" t="s">
        <v>16</v>
      </c>
      <c r="AH432" s="33" t="s">
        <v>626</v>
      </c>
      <c r="AI432" s="33" t="s">
        <v>16</v>
      </c>
      <c r="AJ432" s="33" t="s">
        <v>626</v>
      </c>
      <c r="AK432" s="105" t="b">
        <f>IF(AND(Table3[[#This Row],[Column7]]=TRUE,COUNTBLANK(Table3[[#This Row],[Date 1]:[Date 8]])=8),TRUE,FALSE)</f>
        <v>0</v>
      </c>
      <c r="AL432" s="105" t="b">
        <f>COUNTIF(Table3[[#This Row],[26]:[512]],"yes")&gt;0</f>
        <v>0</v>
      </c>
      <c r="AM432" s="115" t="e">
        <f>IF(COUNTBLANK(K432:AB432)&lt;&gt;13,IF(Table3[[#This Row],[Comments]]="Please order in multiples of 20. Minimum order of 100.",IF(COUNTBLANK(Table3[[#This Row],[Date 1]:[Order]])=12,"",1),1),IF(OR(G432="yes",H432="yes",I432="yes",F432="yes",#REF!="yes",J432="yes"),1,""))</f>
        <v>#REF!</v>
      </c>
    </row>
    <row r="433" spans="2:39" ht="36" thickBot="1">
      <c r="B433" s="135" t="s">
        <v>8201</v>
      </c>
      <c r="C433" s="133" t="s">
        <v>7613</v>
      </c>
      <c r="D433" s="131" t="s">
        <v>7696</v>
      </c>
      <c r="E433" s="23" t="s">
        <v>7731</v>
      </c>
      <c r="F433" s="22" t="s">
        <v>16</v>
      </c>
      <c r="G433" s="22" t="s">
        <v>16</v>
      </c>
      <c r="H433" s="22" t="s">
        <v>626</v>
      </c>
      <c r="I433" s="22" t="s">
        <v>16</v>
      </c>
      <c r="J433" s="22" t="s">
        <v>626</v>
      </c>
      <c r="K433" s="108"/>
      <c r="L433" s="16"/>
      <c r="M433" s="16"/>
      <c r="N433" s="16"/>
      <c r="O433" s="16"/>
      <c r="P433" s="16"/>
      <c r="Q433" s="16"/>
      <c r="R433" s="109"/>
      <c r="S433" s="218" t="str">
        <f>Table3[[#This Row],[Column12]]</f>
        <v>tags included</v>
      </c>
      <c r="T433" s="110"/>
      <c r="U433" s="122" t="str">
        <f>IF(Table3[[#This Row],[TagOrderMethod]]="Ratio:","plants per 1 tag",IF(Table3[[#This Row],[TagOrderMethod]]="tags included","",IF(Table3[[#This Row],[TagOrderMethod]]="Qty:","tags",IF(Table3[[#This Row],[TagOrderMethod]]="Auto:",IF(T433&lt;&gt;"","tags","")))))</f>
        <v/>
      </c>
      <c r="V433" s="243">
        <f>IFERROR(IF(#REF!="",50,(VLOOKUP(#REF!,Data!$A$1:$D$5027,4,FALSE))),50)</f>
        <v>50</v>
      </c>
      <c r="W433" s="243" t="str">
        <f>IF(ISNUMBER(SEARCH("tag",Table3[[#This Row],[Notes]])), "Yes", "No")</f>
        <v>Yes</v>
      </c>
      <c r="X433" s="243" t="str">
        <f>IF(Table3[[#This Row],[Column11]]="yes","tags included","Auto:")</f>
        <v>tags included</v>
      </c>
      <c r="Y433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3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Row],[TagOrderMethod]]="Auto:",IF(T433&gt;0,T433,IF(COUNTBLANK(K433:R433)=8,"",(IF(Table3[[#This Row],[Column11]]&lt;&gt;"no",Table3[[#This Row],[Size]]*(SUM(Table3[[#This Row],[Date 1]:[Date 8]])),"")))),""))),(Table3[[#This Row],[Bundle]])),"")</f>
        <v/>
      </c>
      <c r="AA433" s="74" t="str">
        <f t="shared" si="9"/>
        <v/>
      </c>
      <c r="AB433" s="111"/>
      <c r="AC433" s="112"/>
      <c r="AD433" s="113"/>
      <c r="AE433" s="114"/>
      <c r="AF433" s="33" t="s">
        <v>16</v>
      </c>
      <c r="AG433" s="33" t="s">
        <v>16</v>
      </c>
      <c r="AH433" s="33" t="s">
        <v>626</v>
      </c>
      <c r="AI433" s="33" t="s">
        <v>16</v>
      </c>
      <c r="AJ433" s="33" t="s">
        <v>626</v>
      </c>
      <c r="AK433" s="105" t="b">
        <f>IF(AND(Table3[[#This Row],[Column7]]=TRUE,COUNTBLANK(Table3[[#This Row],[Date 1]:[Date 8]])=8),TRUE,FALSE)</f>
        <v>0</v>
      </c>
      <c r="AL433" s="105" t="b">
        <f>COUNTIF(Table3[[#This Row],[26]:[512]],"yes")&gt;0</f>
        <v>0</v>
      </c>
      <c r="AM433" s="115" t="e">
        <f>IF(COUNTBLANK(K433:AB433)&lt;&gt;13,IF(Table3[[#This Row],[Comments]]="Please order in multiples of 20. Minimum order of 100.",IF(COUNTBLANK(Table3[[#This Row],[Date 1]:[Order]])=12,"",1),1),IF(OR(G433="yes",H433="yes",I433="yes",F433="yes",#REF!="yes",J433="yes"),1,""))</f>
        <v>#REF!</v>
      </c>
    </row>
    <row r="434" spans="2:39" ht="36" thickBot="1">
      <c r="B434" s="135" t="s">
        <v>8201</v>
      </c>
      <c r="C434" s="133" t="s">
        <v>7613</v>
      </c>
      <c r="D434" s="131" t="s">
        <v>7697</v>
      </c>
      <c r="E434" s="23" t="s">
        <v>7731</v>
      </c>
      <c r="F434" s="22" t="s">
        <v>16</v>
      </c>
      <c r="G434" s="22" t="s">
        <v>16</v>
      </c>
      <c r="H434" s="22" t="s">
        <v>626</v>
      </c>
      <c r="I434" s="22" t="s">
        <v>16</v>
      </c>
      <c r="J434" s="22" t="s">
        <v>626</v>
      </c>
      <c r="K434" s="108"/>
      <c r="L434" s="16"/>
      <c r="M434" s="16"/>
      <c r="N434" s="16"/>
      <c r="O434" s="16"/>
      <c r="P434" s="16"/>
      <c r="Q434" s="16"/>
      <c r="R434" s="109"/>
      <c r="S434" s="218" t="str">
        <f>Table3[[#This Row],[Column12]]</f>
        <v>tags included</v>
      </c>
      <c r="T434" s="110"/>
      <c r="U434" s="122" t="str">
        <f>IF(Table3[[#This Row],[TagOrderMethod]]="Ratio:","plants per 1 tag",IF(Table3[[#This Row],[TagOrderMethod]]="tags included","",IF(Table3[[#This Row],[TagOrderMethod]]="Qty:","tags",IF(Table3[[#This Row],[TagOrderMethod]]="Auto:",IF(T434&lt;&gt;"","tags","")))))</f>
        <v/>
      </c>
      <c r="V434" s="243">
        <f>IFERROR(IF(#REF!="",50,(VLOOKUP(#REF!,Data!$A$1:$D$5027,4,FALSE))),50)</f>
        <v>50</v>
      </c>
      <c r="W434" s="243" t="str">
        <f>IF(ISNUMBER(SEARCH("tag",Table3[[#This Row],[Notes]])), "Yes", "No")</f>
        <v>Yes</v>
      </c>
      <c r="X434" s="243" t="str">
        <f>IF(Table3[[#This Row],[Column11]]="yes","tags included","Auto:")</f>
        <v>tags included</v>
      </c>
      <c r="Y434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3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Row],[TagOrderMethod]]="Auto:",IF(T434&gt;0,T434,IF(COUNTBLANK(K434:R434)=8,"",(IF(Table3[[#This Row],[Column11]]&lt;&gt;"no",Table3[[#This Row],[Size]]*(SUM(Table3[[#This Row],[Date 1]:[Date 8]])),"")))),""))),(Table3[[#This Row],[Bundle]])),"")</f>
        <v/>
      </c>
      <c r="AA434" s="74" t="str">
        <f t="shared" si="9"/>
        <v/>
      </c>
      <c r="AB434" s="111"/>
      <c r="AC434" s="112"/>
      <c r="AD434" s="113"/>
      <c r="AE434" s="114"/>
      <c r="AF434" s="33" t="s">
        <v>16</v>
      </c>
      <c r="AG434" s="33" t="s">
        <v>16</v>
      </c>
      <c r="AH434" s="33" t="s">
        <v>626</v>
      </c>
      <c r="AI434" s="33" t="s">
        <v>16</v>
      </c>
      <c r="AJ434" s="33" t="s">
        <v>626</v>
      </c>
      <c r="AK434" s="105" t="b">
        <f>IF(AND(Table3[[#This Row],[Column7]]=TRUE,COUNTBLANK(Table3[[#This Row],[Date 1]:[Date 8]])=8),TRUE,FALSE)</f>
        <v>0</v>
      </c>
      <c r="AL434" s="105" t="b">
        <f>COUNTIF(Table3[[#This Row],[26]:[512]],"yes")&gt;0</f>
        <v>0</v>
      </c>
      <c r="AM434" s="115" t="e">
        <f>IF(COUNTBLANK(K434:AB434)&lt;&gt;13,IF(Table3[[#This Row],[Comments]]="Please order in multiples of 20. Minimum order of 100.",IF(COUNTBLANK(Table3[[#This Row],[Date 1]:[Order]])=12,"",1),1),IF(OR(G434="yes",H434="yes",I434="yes",F434="yes",#REF!="yes",J434="yes"),1,""))</f>
        <v>#REF!</v>
      </c>
    </row>
    <row r="435" spans="2:39" ht="36" thickBot="1">
      <c r="B435" s="135" t="s">
        <v>8201</v>
      </c>
      <c r="C435" s="133" t="s">
        <v>7613</v>
      </c>
      <c r="D435" s="131" t="s">
        <v>7698</v>
      </c>
      <c r="E435" s="23" t="s">
        <v>7731</v>
      </c>
      <c r="F435" s="22" t="s">
        <v>16</v>
      </c>
      <c r="G435" s="22" t="s">
        <v>16</v>
      </c>
      <c r="H435" s="22" t="s">
        <v>626</v>
      </c>
      <c r="I435" s="22" t="s">
        <v>16</v>
      </c>
      <c r="J435" s="22" t="s">
        <v>626</v>
      </c>
      <c r="K435" s="108"/>
      <c r="L435" s="16"/>
      <c r="M435" s="16"/>
      <c r="N435" s="16"/>
      <c r="O435" s="16"/>
      <c r="P435" s="16"/>
      <c r="Q435" s="16"/>
      <c r="R435" s="109"/>
      <c r="S435" s="218" t="str">
        <f>Table3[[#This Row],[Column12]]</f>
        <v>tags included</v>
      </c>
      <c r="T435" s="110"/>
      <c r="U435" s="122" t="str">
        <f>IF(Table3[[#This Row],[TagOrderMethod]]="Ratio:","plants per 1 tag",IF(Table3[[#This Row],[TagOrderMethod]]="tags included","",IF(Table3[[#This Row],[TagOrderMethod]]="Qty:","tags",IF(Table3[[#This Row],[TagOrderMethod]]="Auto:",IF(T435&lt;&gt;"","tags","")))))</f>
        <v/>
      </c>
      <c r="V435" s="243">
        <f>IFERROR(IF(#REF!="",50,(VLOOKUP(#REF!,Data!$A$1:$D$5027,4,FALSE))),50)</f>
        <v>50</v>
      </c>
      <c r="W435" s="243" t="str">
        <f>IF(ISNUMBER(SEARCH("tag",Table3[[#This Row],[Notes]])), "Yes", "No")</f>
        <v>Yes</v>
      </c>
      <c r="X435" s="243" t="str">
        <f>IF(Table3[[#This Row],[Column11]]="yes","tags included","Auto:")</f>
        <v>tags included</v>
      </c>
      <c r="Y435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3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Row],[TagOrderMethod]]="Auto:",IF(T435&gt;0,T435,IF(COUNTBLANK(K435:R435)=8,"",(IF(Table3[[#This Row],[Column11]]&lt;&gt;"no",Table3[[#This Row],[Size]]*(SUM(Table3[[#This Row],[Date 1]:[Date 8]])),"")))),""))),(Table3[[#This Row],[Bundle]])),"")</f>
        <v/>
      </c>
      <c r="AA435" s="74" t="str">
        <f t="shared" si="9"/>
        <v/>
      </c>
      <c r="AB435" s="111"/>
      <c r="AC435" s="112"/>
      <c r="AD435" s="113"/>
      <c r="AE435" s="114"/>
      <c r="AF435" s="33" t="s">
        <v>16</v>
      </c>
      <c r="AG435" s="33" t="s">
        <v>16</v>
      </c>
      <c r="AH435" s="33" t="s">
        <v>626</v>
      </c>
      <c r="AI435" s="33" t="s">
        <v>16</v>
      </c>
      <c r="AJ435" s="33" t="s">
        <v>626</v>
      </c>
      <c r="AK435" s="105" t="b">
        <f>IF(AND(Table3[[#This Row],[Column7]]=TRUE,COUNTBLANK(Table3[[#This Row],[Date 1]:[Date 8]])=8),TRUE,FALSE)</f>
        <v>0</v>
      </c>
      <c r="AL435" s="105" t="b">
        <f>COUNTIF(Table3[[#This Row],[26]:[512]],"yes")&gt;0</f>
        <v>0</v>
      </c>
      <c r="AM435" s="115" t="e">
        <f>IF(COUNTBLANK(K435:AB435)&lt;&gt;13,IF(Table3[[#This Row],[Comments]]="Please order in multiples of 20. Minimum order of 100.",IF(COUNTBLANK(Table3[[#This Row],[Date 1]:[Order]])=12,"",1),1),IF(OR(G435="yes",H435="yes",I435="yes",F435="yes",#REF!="yes",J435="yes"),1,""))</f>
        <v>#REF!</v>
      </c>
    </row>
    <row r="436" spans="2:39" ht="36" thickBot="1">
      <c r="B436" s="135" t="s">
        <v>8201</v>
      </c>
      <c r="C436" s="133" t="s">
        <v>7613</v>
      </c>
      <c r="D436" s="131" t="s">
        <v>7762</v>
      </c>
      <c r="E436" s="23" t="s">
        <v>7731</v>
      </c>
      <c r="F436" s="22" t="s">
        <v>16</v>
      </c>
      <c r="G436" s="22" t="s">
        <v>16</v>
      </c>
      <c r="H436" s="22" t="s">
        <v>626</v>
      </c>
      <c r="I436" s="22" t="s">
        <v>16</v>
      </c>
      <c r="J436" s="22" t="s">
        <v>626</v>
      </c>
      <c r="K436" s="108"/>
      <c r="L436" s="16"/>
      <c r="M436" s="16"/>
      <c r="N436" s="16"/>
      <c r="O436" s="16"/>
      <c r="P436" s="16"/>
      <c r="Q436" s="16"/>
      <c r="R436" s="109"/>
      <c r="S436" s="218" t="str">
        <f>Table3[[#This Row],[Column12]]</f>
        <v>tags included</v>
      </c>
      <c r="T436" s="110"/>
      <c r="U436" s="122" t="str">
        <f>IF(Table3[[#This Row],[TagOrderMethod]]="Ratio:","plants per 1 tag",IF(Table3[[#This Row],[TagOrderMethod]]="tags included","",IF(Table3[[#This Row],[TagOrderMethod]]="Qty:","tags",IF(Table3[[#This Row],[TagOrderMethod]]="Auto:",IF(T436&lt;&gt;"","tags","")))))</f>
        <v/>
      </c>
      <c r="V436" s="243">
        <f>IFERROR(IF(#REF!="",50,(VLOOKUP(#REF!,Data!$A$1:$D$5027,4,FALSE))),50)</f>
        <v>50</v>
      </c>
      <c r="W436" s="243" t="str">
        <f>IF(ISNUMBER(SEARCH("tag",Table3[[#This Row],[Notes]])), "Yes", "No")</f>
        <v>Yes</v>
      </c>
      <c r="X436" s="243" t="str">
        <f>IF(Table3[[#This Row],[Column11]]="yes","tags included","Auto:")</f>
        <v>tags included</v>
      </c>
      <c r="Y436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3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Row],[TagOrderMethod]]="Auto:",IF(T436&gt;0,T436,IF(COUNTBLANK(K436:R436)=8,"",(IF(Table3[[#This Row],[Column11]]&lt;&gt;"no",Table3[[#This Row],[Size]]*(SUM(Table3[[#This Row],[Date 1]:[Date 8]])),"")))),""))),(Table3[[#This Row],[Bundle]])),"")</f>
        <v/>
      </c>
      <c r="AA436" s="74" t="str">
        <f t="shared" si="9"/>
        <v/>
      </c>
      <c r="AB436" s="111"/>
      <c r="AC436" s="112"/>
      <c r="AD436" s="113"/>
      <c r="AE436" s="114"/>
      <c r="AF436" s="33" t="s">
        <v>16</v>
      </c>
      <c r="AG436" s="33" t="s">
        <v>16</v>
      </c>
      <c r="AH436" s="33" t="s">
        <v>626</v>
      </c>
      <c r="AI436" s="33" t="s">
        <v>16</v>
      </c>
      <c r="AJ436" s="33" t="s">
        <v>626</v>
      </c>
      <c r="AK436" s="105" t="b">
        <f>IF(AND(Table3[[#This Row],[Column7]]=TRUE,COUNTBLANK(Table3[[#This Row],[Date 1]:[Date 8]])=8),TRUE,FALSE)</f>
        <v>0</v>
      </c>
      <c r="AL436" s="105" t="b">
        <f>COUNTIF(Table3[[#This Row],[26]:[512]],"yes")&gt;0</f>
        <v>0</v>
      </c>
      <c r="AM436" s="115" t="e">
        <f>IF(COUNTBLANK(K436:AB436)&lt;&gt;13,IF(Table3[[#This Row],[Comments]]="Please order in multiples of 20. Minimum order of 100.",IF(COUNTBLANK(Table3[[#This Row],[Date 1]:[Order]])=12,"",1),1),IF(OR(G436="yes",H436="yes",I436="yes",F436="yes",#REF!="yes",J436="yes"),1,""))</f>
        <v>#REF!</v>
      </c>
    </row>
    <row r="437" spans="2:39" ht="36" thickBot="1">
      <c r="B437" s="135" t="s">
        <v>8201</v>
      </c>
      <c r="C437" s="133" t="s">
        <v>7613</v>
      </c>
      <c r="D437" s="131" t="s">
        <v>7763</v>
      </c>
      <c r="E437" s="23" t="s">
        <v>7731</v>
      </c>
      <c r="F437" s="22" t="s">
        <v>16</v>
      </c>
      <c r="G437" s="22" t="s">
        <v>16</v>
      </c>
      <c r="H437" s="22" t="s">
        <v>626</v>
      </c>
      <c r="I437" s="22" t="s">
        <v>16</v>
      </c>
      <c r="J437" s="22" t="s">
        <v>626</v>
      </c>
      <c r="K437" s="108"/>
      <c r="L437" s="16"/>
      <c r="M437" s="16"/>
      <c r="N437" s="16"/>
      <c r="O437" s="16"/>
      <c r="P437" s="16"/>
      <c r="Q437" s="16"/>
      <c r="R437" s="109"/>
      <c r="S437" s="218" t="str">
        <f>Table3[[#This Row],[Column12]]</f>
        <v>tags included</v>
      </c>
      <c r="T437" s="110"/>
      <c r="U437" s="122" t="str">
        <f>IF(Table3[[#This Row],[TagOrderMethod]]="Ratio:","plants per 1 tag",IF(Table3[[#This Row],[TagOrderMethod]]="tags included","",IF(Table3[[#This Row],[TagOrderMethod]]="Qty:","tags",IF(Table3[[#This Row],[TagOrderMethod]]="Auto:",IF(T437&lt;&gt;"","tags","")))))</f>
        <v/>
      </c>
      <c r="V437" s="243">
        <f>IFERROR(IF(#REF!="",50,(VLOOKUP(#REF!,Data!$A$1:$D$5027,4,FALSE))),50)</f>
        <v>50</v>
      </c>
      <c r="W437" s="243" t="str">
        <f>IF(ISNUMBER(SEARCH("tag",Table3[[#This Row],[Notes]])), "Yes", "No")</f>
        <v>Yes</v>
      </c>
      <c r="X437" s="243" t="str">
        <f>IF(Table3[[#This Row],[Column11]]="yes","tags included","Auto:")</f>
        <v>tags included</v>
      </c>
      <c r="Y437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3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Row],[TagOrderMethod]]="Auto:",IF(T437&gt;0,T437,IF(COUNTBLANK(K437:R437)=8,"",(IF(Table3[[#This Row],[Column11]]&lt;&gt;"no",Table3[[#This Row],[Size]]*(SUM(Table3[[#This Row],[Date 1]:[Date 8]])),"")))),""))),(Table3[[#This Row],[Bundle]])),"")</f>
        <v/>
      </c>
      <c r="AA437" s="74" t="str">
        <f t="shared" si="9"/>
        <v/>
      </c>
      <c r="AB437" s="111"/>
      <c r="AC437" s="112"/>
      <c r="AD437" s="113"/>
      <c r="AE437" s="114"/>
      <c r="AF437" s="33" t="s">
        <v>16</v>
      </c>
      <c r="AG437" s="33" t="s">
        <v>16</v>
      </c>
      <c r="AH437" s="33" t="s">
        <v>626</v>
      </c>
      <c r="AI437" s="33" t="s">
        <v>16</v>
      </c>
      <c r="AJ437" s="33" t="s">
        <v>626</v>
      </c>
      <c r="AK437" s="105" t="b">
        <f>IF(AND(Table3[[#This Row],[Column7]]=TRUE,COUNTBLANK(Table3[[#This Row],[Date 1]:[Date 8]])=8),TRUE,FALSE)</f>
        <v>0</v>
      </c>
      <c r="AL437" s="105" t="b">
        <f>COUNTIF(Table3[[#This Row],[26]:[512]],"yes")&gt;0</f>
        <v>0</v>
      </c>
      <c r="AM437" s="115" t="e">
        <f>IF(COUNTBLANK(K437:AB437)&lt;&gt;13,IF(Table3[[#This Row],[Comments]]="Please order in multiples of 20. Minimum order of 100.",IF(COUNTBLANK(Table3[[#This Row],[Date 1]:[Order]])=12,"",1),1),IF(OR(G437="yes",H437="yes",I437="yes",F437="yes",#REF!="yes",J437="yes"),1,""))</f>
        <v>#REF!</v>
      </c>
    </row>
    <row r="438" spans="2:39" ht="36" thickBot="1">
      <c r="B438" s="135" t="s">
        <v>8201</v>
      </c>
      <c r="C438" s="133" t="s">
        <v>7613</v>
      </c>
      <c r="D438" s="131" t="s">
        <v>7699</v>
      </c>
      <c r="E438" s="23" t="s">
        <v>7731</v>
      </c>
      <c r="F438" s="22" t="s">
        <v>16</v>
      </c>
      <c r="G438" s="22" t="s">
        <v>16</v>
      </c>
      <c r="H438" s="22" t="s">
        <v>626</v>
      </c>
      <c r="I438" s="22" t="s">
        <v>16</v>
      </c>
      <c r="J438" s="22" t="s">
        <v>626</v>
      </c>
      <c r="K438" s="108"/>
      <c r="L438" s="16"/>
      <c r="M438" s="16"/>
      <c r="N438" s="16"/>
      <c r="O438" s="16"/>
      <c r="P438" s="16"/>
      <c r="Q438" s="16"/>
      <c r="R438" s="109"/>
      <c r="S438" s="218" t="str">
        <f>Table3[[#This Row],[Column12]]</f>
        <v>tags included</v>
      </c>
      <c r="T438" s="110"/>
      <c r="U438" s="122" t="str">
        <f>IF(Table3[[#This Row],[TagOrderMethod]]="Ratio:","plants per 1 tag",IF(Table3[[#This Row],[TagOrderMethod]]="tags included","",IF(Table3[[#This Row],[TagOrderMethod]]="Qty:","tags",IF(Table3[[#This Row],[TagOrderMethod]]="Auto:",IF(T438&lt;&gt;"","tags","")))))</f>
        <v/>
      </c>
      <c r="V438" s="243">
        <f>IFERROR(IF(#REF!="",50,(VLOOKUP(#REF!,Data!$A$1:$D$5027,4,FALSE))),50)</f>
        <v>50</v>
      </c>
      <c r="W438" s="243" t="str">
        <f>IF(ISNUMBER(SEARCH("tag",Table3[[#This Row],[Notes]])), "Yes", "No")</f>
        <v>Yes</v>
      </c>
      <c r="X438" s="243" t="str">
        <f>IF(Table3[[#This Row],[Column11]]="yes","tags included","Auto:")</f>
        <v>tags included</v>
      </c>
      <c r="Y438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3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Row],[TagOrderMethod]]="Auto:",IF(T438&gt;0,T438,IF(COUNTBLANK(K438:R438)=8,"",(IF(Table3[[#This Row],[Column11]]&lt;&gt;"no",Table3[[#This Row],[Size]]*(SUM(Table3[[#This Row],[Date 1]:[Date 8]])),"")))),""))),(Table3[[#This Row],[Bundle]])),"")</f>
        <v/>
      </c>
      <c r="AA438" s="74" t="str">
        <f t="shared" si="9"/>
        <v/>
      </c>
      <c r="AB438" s="111"/>
      <c r="AC438" s="112"/>
      <c r="AD438" s="113"/>
      <c r="AE438" s="114"/>
      <c r="AF438" s="33" t="s">
        <v>16</v>
      </c>
      <c r="AG438" s="33" t="s">
        <v>16</v>
      </c>
      <c r="AH438" s="33" t="s">
        <v>626</v>
      </c>
      <c r="AI438" s="33" t="s">
        <v>16</v>
      </c>
      <c r="AJ438" s="33" t="s">
        <v>626</v>
      </c>
      <c r="AK438" s="105" t="b">
        <f>IF(AND(Table3[[#This Row],[Column7]]=TRUE,COUNTBLANK(Table3[[#This Row],[Date 1]:[Date 8]])=8),TRUE,FALSE)</f>
        <v>0</v>
      </c>
      <c r="AL438" s="105" t="b">
        <f>COUNTIF(Table3[[#This Row],[26]:[512]],"yes")&gt;0</f>
        <v>0</v>
      </c>
      <c r="AM438" s="115" t="e">
        <f>IF(COUNTBLANK(K438:AB438)&lt;&gt;13,IF(Table3[[#This Row],[Comments]]="Please order in multiples of 20. Minimum order of 100.",IF(COUNTBLANK(Table3[[#This Row],[Date 1]:[Order]])=12,"",1),1),IF(OR(G438="yes",H438="yes",I438="yes",F438="yes",#REF!="yes",J438="yes"),1,""))</f>
        <v>#REF!</v>
      </c>
    </row>
    <row r="439" spans="2:39" ht="36" thickBot="1">
      <c r="B439" s="135" t="s">
        <v>8201</v>
      </c>
      <c r="C439" s="133" t="s">
        <v>7613</v>
      </c>
      <c r="D439" s="131" t="s">
        <v>7700</v>
      </c>
      <c r="E439" s="23" t="s">
        <v>7731</v>
      </c>
      <c r="F439" s="22" t="s">
        <v>16</v>
      </c>
      <c r="G439" s="22" t="s">
        <v>16</v>
      </c>
      <c r="H439" s="22" t="s">
        <v>626</v>
      </c>
      <c r="I439" s="22" t="s">
        <v>16</v>
      </c>
      <c r="J439" s="22" t="s">
        <v>626</v>
      </c>
      <c r="K439" s="108"/>
      <c r="L439" s="16"/>
      <c r="M439" s="16"/>
      <c r="N439" s="16"/>
      <c r="O439" s="16"/>
      <c r="P439" s="16"/>
      <c r="Q439" s="16"/>
      <c r="R439" s="109"/>
      <c r="S439" s="218" t="str">
        <f>Table3[[#This Row],[Column12]]</f>
        <v>tags included</v>
      </c>
      <c r="T439" s="110"/>
      <c r="U439" s="122" t="str">
        <f>IF(Table3[[#This Row],[TagOrderMethod]]="Ratio:","plants per 1 tag",IF(Table3[[#This Row],[TagOrderMethod]]="tags included","",IF(Table3[[#This Row],[TagOrderMethod]]="Qty:","tags",IF(Table3[[#This Row],[TagOrderMethod]]="Auto:",IF(T439&lt;&gt;"","tags","")))))</f>
        <v/>
      </c>
      <c r="V439" s="243">
        <f>IFERROR(IF(#REF!="",50,(VLOOKUP(#REF!,Data!$A$1:$D$5027,4,FALSE))),50)</f>
        <v>50</v>
      </c>
      <c r="W439" s="243" t="str">
        <f>IF(ISNUMBER(SEARCH("tag",Table3[[#This Row],[Notes]])), "Yes", "No")</f>
        <v>Yes</v>
      </c>
      <c r="X439" s="243" t="str">
        <f>IF(Table3[[#This Row],[Column11]]="yes","tags included","Auto:")</f>
        <v>tags included</v>
      </c>
      <c r="Y439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3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Row],[TagOrderMethod]]="Auto:",IF(T439&gt;0,T439,IF(COUNTBLANK(K439:R439)=8,"",(IF(Table3[[#This Row],[Column11]]&lt;&gt;"no",Table3[[#This Row],[Size]]*(SUM(Table3[[#This Row],[Date 1]:[Date 8]])),"")))),""))),(Table3[[#This Row],[Bundle]])),"")</f>
        <v/>
      </c>
      <c r="AA439" s="74" t="str">
        <f t="shared" si="9"/>
        <v/>
      </c>
      <c r="AB439" s="111"/>
      <c r="AC439" s="112"/>
      <c r="AD439" s="113"/>
      <c r="AE439" s="114"/>
      <c r="AF439" s="33" t="s">
        <v>16</v>
      </c>
      <c r="AG439" s="33" t="s">
        <v>16</v>
      </c>
      <c r="AH439" s="33" t="s">
        <v>626</v>
      </c>
      <c r="AI439" s="33" t="s">
        <v>16</v>
      </c>
      <c r="AJ439" s="33" t="s">
        <v>626</v>
      </c>
      <c r="AK439" s="105" t="b">
        <f>IF(AND(Table3[[#This Row],[Column7]]=TRUE,COUNTBLANK(Table3[[#This Row],[Date 1]:[Date 8]])=8),TRUE,FALSE)</f>
        <v>0</v>
      </c>
      <c r="AL439" s="105" t="b">
        <f>COUNTIF(Table3[[#This Row],[26]:[512]],"yes")&gt;0</f>
        <v>0</v>
      </c>
      <c r="AM439" s="115" t="e">
        <f>IF(COUNTBLANK(K439:AB439)&lt;&gt;13,IF(Table3[[#This Row],[Comments]]="Please order in multiples of 20. Minimum order of 100.",IF(COUNTBLANK(Table3[[#This Row],[Date 1]:[Order]])=12,"",1),1),IF(OR(G439="yes",H439="yes",I439="yes",F439="yes",#REF!="yes",J439="yes"),1,""))</f>
        <v>#REF!</v>
      </c>
    </row>
    <row r="440" spans="2:39" ht="36" thickBot="1">
      <c r="B440" s="135" t="s">
        <v>8201</v>
      </c>
      <c r="C440" s="133" t="s">
        <v>7613</v>
      </c>
      <c r="D440" s="131" t="s">
        <v>7764</v>
      </c>
      <c r="E440" s="23" t="s">
        <v>7731</v>
      </c>
      <c r="F440" s="22" t="s">
        <v>16</v>
      </c>
      <c r="G440" s="22" t="s">
        <v>16</v>
      </c>
      <c r="H440" s="22" t="s">
        <v>626</v>
      </c>
      <c r="I440" s="22" t="s">
        <v>16</v>
      </c>
      <c r="J440" s="22" t="s">
        <v>626</v>
      </c>
      <c r="K440" s="108"/>
      <c r="L440" s="16"/>
      <c r="M440" s="16"/>
      <c r="N440" s="16"/>
      <c r="O440" s="16"/>
      <c r="P440" s="16"/>
      <c r="Q440" s="16"/>
      <c r="R440" s="109"/>
      <c r="S440" s="218" t="str">
        <f>Table3[[#This Row],[Column12]]</f>
        <v>tags included</v>
      </c>
      <c r="T440" s="110"/>
      <c r="U440" s="122" t="str">
        <f>IF(Table3[[#This Row],[TagOrderMethod]]="Ratio:","plants per 1 tag",IF(Table3[[#This Row],[TagOrderMethod]]="tags included","",IF(Table3[[#This Row],[TagOrderMethod]]="Qty:","tags",IF(Table3[[#This Row],[TagOrderMethod]]="Auto:",IF(T440&lt;&gt;"","tags","")))))</f>
        <v/>
      </c>
      <c r="V440" s="243">
        <f>IFERROR(IF(#REF!="",50,(VLOOKUP(#REF!,Data!$A$1:$D$5027,4,FALSE))),50)</f>
        <v>50</v>
      </c>
      <c r="W440" s="243" t="str">
        <f>IF(ISNUMBER(SEARCH("tag",Table3[[#This Row],[Notes]])), "Yes", "No")</f>
        <v>Yes</v>
      </c>
      <c r="X440" s="243" t="str">
        <f>IF(Table3[[#This Row],[Column11]]="yes","tags included","Auto:")</f>
        <v>tags included</v>
      </c>
      <c r="Y440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4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Row],[TagOrderMethod]]="Auto:",IF(T440&gt;0,T440,IF(COUNTBLANK(K440:R440)=8,"",(IF(Table3[[#This Row],[Column11]]&lt;&gt;"no",Table3[[#This Row],[Size]]*(SUM(Table3[[#This Row],[Date 1]:[Date 8]])),"")))),""))),(Table3[[#This Row],[Bundle]])),"")</f>
        <v/>
      </c>
      <c r="AA440" s="74" t="str">
        <f t="shared" si="9"/>
        <v/>
      </c>
      <c r="AB440" s="111"/>
      <c r="AC440" s="112"/>
      <c r="AD440" s="113"/>
      <c r="AE440" s="114"/>
      <c r="AF440" s="33" t="s">
        <v>16</v>
      </c>
      <c r="AG440" s="33" t="s">
        <v>16</v>
      </c>
      <c r="AH440" s="33" t="s">
        <v>626</v>
      </c>
      <c r="AI440" s="33" t="s">
        <v>16</v>
      </c>
      <c r="AJ440" s="33" t="s">
        <v>626</v>
      </c>
      <c r="AK440" s="105" t="b">
        <f>IF(AND(Table3[[#This Row],[Column7]]=TRUE,COUNTBLANK(Table3[[#This Row],[Date 1]:[Date 8]])=8),TRUE,FALSE)</f>
        <v>0</v>
      </c>
      <c r="AL440" s="105" t="b">
        <f>COUNTIF(Table3[[#This Row],[26]:[512]],"yes")&gt;0</f>
        <v>0</v>
      </c>
      <c r="AM440" s="115" t="e">
        <f>IF(COUNTBLANK(K440:AB440)&lt;&gt;13,IF(Table3[[#This Row],[Comments]]="Please order in multiples of 20. Minimum order of 100.",IF(COUNTBLANK(Table3[[#This Row],[Date 1]:[Order]])=12,"",1),1),IF(OR(G440="yes",H440="yes",I440="yes",F440="yes",#REF!="yes",J440="yes"),1,""))</f>
        <v>#REF!</v>
      </c>
    </row>
    <row r="441" spans="2:39" ht="36" thickBot="1">
      <c r="B441" s="135" t="s">
        <v>8201</v>
      </c>
      <c r="C441" s="133" t="s">
        <v>7613</v>
      </c>
      <c r="D441" s="131" t="s">
        <v>7701</v>
      </c>
      <c r="E441" s="23" t="s">
        <v>7731</v>
      </c>
      <c r="F441" s="22" t="s">
        <v>16</v>
      </c>
      <c r="G441" s="22" t="s">
        <v>16</v>
      </c>
      <c r="H441" s="22" t="s">
        <v>626</v>
      </c>
      <c r="I441" s="22" t="s">
        <v>16</v>
      </c>
      <c r="J441" s="22" t="s">
        <v>626</v>
      </c>
      <c r="K441" s="108"/>
      <c r="L441" s="16"/>
      <c r="M441" s="16"/>
      <c r="N441" s="16"/>
      <c r="O441" s="16"/>
      <c r="P441" s="16"/>
      <c r="Q441" s="16"/>
      <c r="R441" s="109"/>
      <c r="S441" s="218" t="str">
        <f>Table3[[#This Row],[Column12]]</f>
        <v>tags included</v>
      </c>
      <c r="T441" s="110"/>
      <c r="U441" s="122" t="str">
        <f>IF(Table3[[#This Row],[TagOrderMethod]]="Ratio:","plants per 1 tag",IF(Table3[[#This Row],[TagOrderMethod]]="tags included","",IF(Table3[[#This Row],[TagOrderMethod]]="Qty:","tags",IF(Table3[[#This Row],[TagOrderMethod]]="Auto:",IF(T441&lt;&gt;"","tags","")))))</f>
        <v/>
      </c>
      <c r="V441" s="243">
        <f>IFERROR(IF(#REF!="",50,(VLOOKUP(#REF!,Data!$A$1:$D$5027,4,FALSE))),50)</f>
        <v>50</v>
      </c>
      <c r="W441" s="243" t="str">
        <f>IF(ISNUMBER(SEARCH("tag",Table3[[#This Row],[Notes]])), "Yes", "No")</f>
        <v>Yes</v>
      </c>
      <c r="X441" s="243" t="str">
        <f>IF(Table3[[#This Row],[Column11]]="yes","tags included","Auto:")</f>
        <v>tags included</v>
      </c>
      <c r="Y441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4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Row],[TagOrderMethod]]="Auto:",IF(T441&gt;0,T441,IF(COUNTBLANK(K441:R441)=8,"",(IF(Table3[[#This Row],[Column11]]&lt;&gt;"no",Table3[[#This Row],[Size]]*(SUM(Table3[[#This Row],[Date 1]:[Date 8]])),"")))),""))),(Table3[[#This Row],[Bundle]])),"")</f>
        <v/>
      </c>
      <c r="AA441" s="74" t="str">
        <f t="shared" si="9"/>
        <v/>
      </c>
      <c r="AB441" s="111"/>
      <c r="AC441" s="112"/>
      <c r="AD441" s="113"/>
      <c r="AE441" s="114"/>
      <c r="AF441" s="33" t="s">
        <v>16</v>
      </c>
      <c r="AG441" s="33" t="s">
        <v>16</v>
      </c>
      <c r="AH441" s="33" t="s">
        <v>626</v>
      </c>
      <c r="AI441" s="33" t="s">
        <v>16</v>
      </c>
      <c r="AJ441" s="33" t="s">
        <v>626</v>
      </c>
      <c r="AK441" s="105" t="b">
        <f>IF(AND(Table3[[#This Row],[Column7]]=TRUE,COUNTBLANK(Table3[[#This Row],[Date 1]:[Date 8]])=8),TRUE,FALSE)</f>
        <v>0</v>
      </c>
      <c r="AL441" s="105" t="b">
        <f>COUNTIF(Table3[[#This Row],[26]:[512]],"yes")&gt;0</f>
        <v>0</v>
      </c>
      <c r="AM441" s="115" t="e">
        <f>IF(COUNTBLANK(K441:AB441)&lt;&gt;13,IF(Table3[[#This Row],[Comments]]="Please order in multiples of 20. Minimum order of 100.",IF(COUNTBLANK(Table3[[#This Row],[Date 1]:[Order]])=12,"",1),1),IF(OR(G441="yes",H441="yes",I441="yes",F441="yes",#REF!="yes",J441="yes"),1,""))</f>
        <v>#REF!</v>
      </c>
    </row>
    <row r="442" spans="2:39" ht="36" thickBot="1">
      <c r="B442" s="135" t="s">
        <v>8201</v>
      </c>
      <c r="C442" s="133" t="s">
        <v>7613</v>
      </c>
      <c r="D442" s="131" t="s">
        <v>7921</v>
      </c>
      <c r="E442" s="23" t="s">
        <v>7731</v>
      </c>
      <c r="F442" s="22" t="s">
        <v>16</v>
      </c>
      <c r="G442" s="22" t="s">
        <v>16</v>
      </c>
      <c r="H442" s="22" t="s">
        <v>626</v>
      </c>
      <c r="I442" s="22" t="s">
        <v>16</v>
      </c>
      <c r="J442" s="22" t="s">
        <v>626</v>
      </c>
      <c r="K442" s="108"/>
      <c r="L442" s="16"/>
      <c r="M442" s="16"/>
      <c r="N442" s="16"/>
      <c r="O442" s="16"/>
      <c r="P442" s="16"/>
      <c r="Q442" s="16"/>
      <c r="R442" s="109"/>
      <c r="S442" s="218" t="str">
        <f>Table3[[#This Row],[Column12]]</f>
        <v>tags included</v>
      </c>
      <c r="T442" s="110"/>
      <c r="U442" s="122" t="str">
        <f>IF(Table3[[#This Row],[TagOrderMethod]]="Ratio:","plants per 1 tag",IF(Table3[[#This Row],[TagOrderMethod]]="tags included","",IF(Table3[[#This Row],[TagOrderMethod]]="Qty:","tags",IF(Table3[[#This Row],[TagOrderMethod]]="Auto:",IF(T442&lt;&gt;"","tags","")))))</f>
        <v/>
      </c>
      <c r="V442" s="243">
        <f>IFERROR(IF(#REF!="",50,(VLOOKUP(#REF!,Data!$A$1:$D$5027,4,FALSE))),50)</f>
        <v>50</v>
      </c>
      <c r="W442" s="243" t="str">
        <f>IF(ISNUMBER(SEARCH("tag",Table3[[#This Row],[Notes]])), "Yes", "No")</f>
        <v>Yes</v>
      </c>
      <c r="X442" s="243" t="str">
        <f>IF(Table3[[#This Row],[Column11]]="yes","tags included","Auto:")</f>
        <v>tags included</v>
      </c>
      <c r="Y442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4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Row],[TagOrderMethod]]="Auto:",IF(T442&gt;0,T442,IF(COUNTBLANK(K442:R442)=8,"",(IF(Table3[[#This Row],[Column11]]&lt;&gt;"no",Table3[[#This Row],[Size]]*(SUM(Table3[[#This Row],[Date 1]:[Date 8]])),"")))),""))),(Table3[[#This Row],[Bundle]])),"")</f>
        <v/>
      </c>
      <c r="AA442" s="74" t="str">
        <f t="shared" si="9"/>
        <v/>
      </c>
      <c r="AB442" s="111"/>
      <c r="AC442" s="112"/>
      <c r="AD442" s="113"/>
      <c r="AE442" s="114"/>
      <c r="AF442" s="33" t="s">
        <v>16</v>
      </c>
      <c r="AG442" s="33" t="s">
        <v>16</v>
      </c>
      <c r="AH442" s="33" t="s">
        <v>626</v>
      </c>
      <c r="AI442" s="33" t="s">
        <v>16</v>
      </c>
      <c r="AJ442" s="33" t="s">
        <v>626</v>
      </c>
      <c r="AK442" s="105" t="b">
        <f>IF(AND(Table3[[#This Row],[Column7]]=TRUE,COUNTBLANK(Table3[[#This Row],[Date 1]:[Date 8]])=8),TRUE,FALSE)</f>
        <v>0</v>
      </c>
      <c r="AL442" s="105" t="b">
        <f>COUNTIF(Table3[[#This Row],[26]:[512]],"yes")&gt;0</f>
        <v>0</v>
      </c>
      <c r="AM442" s="115" t="e">
        <f>IF(COUNTBLANK(K442:AB442)&lt;&gt;13,IF(Table3[[#This Row],[Comments]]="Please order in multiples of 20. Minimum order of 100.",IF(COUNTBLANK(Table3[[#This Row],[Date 1]:[Order]])=12,"",1),1),IF(OR(G442="yes",H442="yes",I442="yes",F442="yes",#REF!="yes",J442="yes"),1,""))</f>
        <v>#REF!</v>
      </c>
    </row>
    <row r="443" spans="2:39" ht="36" thickBot="1">
      <c r="B443" s="135" t="s">
        <v>8201</v>
      </c>
      <c r="C443" s="133" t="s">
        <v>7613</v>
      </c>
      <c r="D443" s="131" t="s">
        <v>7702</v>
      </c>
      <c r="E443" s="23" t="s">
        <v>7731</v>
      </c>
      <c r="F443" s="22" t="s">
        <v>16</v>
      </c>
      <c r="G443" s="22" t="s">
        <v>16</v>
      </c>
      <c r="H443" s="22" t="s">
        <v>626</v>
      </c>
      <c r="I443" s="22" t="s">
        <v>16</v>
      </c>
      <c r="J443" s="22" t="s">
        <v>626</v>
      </c>
      <c r="K443" s="108"/>
      <c r="L443" s="16"/>
      <c r="M443" s="16"/>
      <c r="N443" s="16"/>
      <c r="O443" s="16"/>
      <c r="P443" s="16"/>
      <c r="Q443" s="16"/>
      <c r="R443" s="109"/>
      <c r="S443" s="218" t="str">
        <f>Table3[[#This Row],[Column12]]</f>
        <v>tags included</v>
      </c>
      <c r="T443" s="110"/>
      <c r="U443" s="122" t="str">
        <f>IF(Table3[[#This Row],[TagOrderMethod]]="Ratio:","plants per 1 tag",IF(Table3[[#This Row],[TagOrderMethod]]="tags included","",IF(Table3[[#This Row],[TagOrderMethod]]="Qty:","tags",IF(Table3[[#This Row],[TagOrderMethod]]="Auto:",IF(T443&lt;&gt;"","tags","")))))</f>
        <v/>
      </c>
      <c r="V443" s="243">
        <f>IFERROR(IF(#REF!="",50,(VLOOKUP(#REF!,Data!$A$1:$D$5027,4,FALSE))),50)</f>
        <v>50</v>
      </c>
      <c r="W443" s="243" t="str">
        <f>IF(ISNUMBER(SEARCH("tag",Table3[[#This Row],[Notes]])), "Yes", "No")</f>
        <v>Yes</v>
      </c>
      <c r="X443" s="243" t="str">
        <f>IF(Table3[[#This Row],[Column11]]="yes","tags included","Auto:")</f>
        <v>tags included</v>
      </c>
      <c r="Y443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4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Row],[TagOrderMethod]]="Auto:",IF(T443&gt;0,T443,IF(COUNTBLANK(K443:R443)=8,"",(IF(Table3[[#This Row],[Column11]]&lt;&gt;"no",Table3[[#This Row],[Size]]*(SUM(Table3[[#This Row],[Date 1]:[Date 8]])),"")))),""))),(Table3[[#This Row],[Bundle]])),"")</f>
        <v/>
      </c>
      <c r="AA443" s="74" t="str">
        <f t="shared" si="9"/>
        <v/>
      </c>
      <c r="AB443" s="111"/>
      <c r="AC443" s="112"/>
      <c r="AD443" s="113"/>
      <c r="AE443" s="114"/>
      <c r="AF443" s="33" t="s">
        <v>16</v>
      </c>
      <c r="AG443" s="33" t="s">
        <v>16</v>
      </c>
      <c r="AH443" s="33" t="s">
        <v>626</v>
      </c>
      <c r="AI443" s="33" t="s">
        <v>16</v>
      </c>
      <c r="AJ443" s="33" t="s">
        <v>626</v>
      </c>
      <c r="AK443" s="105" t="b">
        <f>IF(AND(Table3[[#This Row],[Column7]]=TRUE,COUNTBLANK(Table3[[#This Row],[Date 1]:[Date 8]])=8),TRUE,FALSE)</f>
        <v>0</v>
      </c>
      <c r="AL443" s="105" t="b">
        <f>COUNTIF(Table3[[#This Row],[26]:[512]],"yes")&gt;0</f>
        <v>0</v>
      </c>
      <c r="AM443" s="115" t="e">
        <f>IF(COUNTBLANK(K443:AB443)&lt;&gt;13,IF(Table3[[#This Row],[Comments]]="Please order in multiples of 20. Minimum order of 100.",IF(COUNTBLANK(Table3[[#This Row],[Date 1]:[Order]])=12,"",1),1),IF(OR(G443="yes",H443="yes",I443="yes",F443="yes",#REF!="yes",J443="yes"),1,""))</f>
        <v>#REF!</v>
      </c>
    </row>
    <row r="444" spans="2:39" ht="36" thickBot="1">
      <c r="B444" s="135" t="s">
        <v>8201</v>
      </c>
      <c r="C444" s="133" t="s">
        <v>7613</v>
      </c>
      <c r="D444" s="131" t="s">
        <v>7703</v>
      </c>
      <c r="E444" s="23" t="s">
        <v>7731</v>
      </c>
      <c r="F444" s="22" t="s">
        <v>16</v>
      </c>
      <c r="G444" s="22" t="s">
        <v>16</v>
      </c>
      <c r="H444" s="22" t="s">
        <v>626</v>
      </c>
      <c r="I444" s="22" t="s">
        <v>16</v>
      </c>
      <c r="J444" s="22" t="s">
        <v>626</v>
      </c>
      <c r="K444" s="108"/>
      <c r="L444" s="16"/>
      <c r="M444" s="16"/>
      <c r="N444" s="16"/>
      <c r="O444" s="16"/>
      <c r="P444" s="16"/>
      <c r="Q444" s="16"/>
      <c r="R444" s="109"/>
      <c r="S444" s="218" t="str">
        <f>Table3[[#This Row],[Column12]]</f>
        <v>tags included</v>
      </c>
      <c r="T444" s="110"/>
      <c r="U444" s="122" t="str">
        <f>IF(Table3[[#This Row],[TagOrderMethod]]="Ratio:","plants per 1 tag",IF(Table3[[#This Row],[TagOrderMethod]]="tags included","",IF(Table3[[#This Row],[TagOrderMethod]]="Qty:","tags",IF(Table3[[#This Row],[TagOrderMethod]]="Auto:",IF(T444&lt;&gt;"","tags","")))))</f>
        <v/>
      </c>
      <c r="V444" s="243">
        <f>IFERROR(IF(#REF!="",50,(VLOOKUP(#REF!,Data!$A$1:$D$5027,4,FALSE))),50)</f>
        <v>50</v>
      </c>
      <c r="W444" s="243" t="str">
        <f>IF(ISNUMBER(SEARCH("tag",Table3[[#This Row],[Notes]])), "Yes", "No")</f>
        <v>Yes</v>
      </c>
      <c r="X444" s="243" t="str">
        <f>IF(Table3[[#This Row],[Column11]]="yes","tags included","Auto:")</f>
        <v>tags included</v>
      </c>
      <c r="Y444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4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Row],[TagOrderMethod]]="Auto:",IF(T444&gt;0,T444,IF(COUNTBLANK(K444:R444)=8,"",(IF(Table3[[#This Row],[Column11]]&lt;&gt;"no",Table3[[#This Row],[Size]]*(SUM(Table3[[#This Row],[Date 1]:[Date 8]])),"")))),""))),(Table3[[#This Row],[Bundle]])),"")</f>
        <v/>
      </c>
      <c r="AA444" s="74" t="str">
        <f t="shared" si="9"/>
        <v/>
      </c>
      <c r="AB444" s="111"/>
      <c r="AC444" s="112"/>
      <c r="AD444" s="113"/>
      <c r="AE444" s="114"/>
      <c r="AF444" s="33" t="s">
        <v>16</v>
      </c>
      <c r="AG444" s="33" t="s">
        <v>16</v>
      </c>
      <c r="AH444" s="33" t="s">
        <v>626</v>
      </c>
      <c r="AI444" s="33" t="s">
        <v>16</v>
      </c>
      <c r="AJ444" s="33" t="s">
        <v>626</v>
      </c>
      <c r="AK444" s="105" t="b">
        <f>IF(AND(Table3[[#This Row],[Column7]]=TRUE,COUNTBLANK(Table3[[#This Row],[Date 1]:[Date 8]])=8),TRUE,FALSE)</f>
        <v>0</v>
      </c>
      <c r="AL444" s="105" t="b">
        <f>COUNTIF(Table3[[#This Row],[26]:[512]],"yes")&gt;0</f>
        <v>0</v>
      </c>
      <c r="AM444" s="115" t="e">
        <f>IF(COUNTBLANK(K444:AB444)&lt;&gt;13,IF(Table3[[#This Row],[Comments]]="Please order in multiples of 20. Minimum order of 100.",IF(COUNTBLANK(Table3[[#This Row],[Date 1]:[Order]])=12,"",1),1),IF(OR(G444="yes",H444="yes",I444="yes",F444="yes",#REF!="yes",J444="yes"),1,""))</f>
        <v>#REF!</v>
      </c>
    </row>
    <row r="445" spans="2:39" ht="36" thickBot="1">
      <c r="B445" s="135" t="s">
        <v>8201</v>
      </c>
      <c r="C445" s="133" t="s">
        <v>7613</v>
      </c>
      <c r="D445" s="131" t="s">
        <v>7704</v>
      </c>
      <c r="E445" s="23" t="s">
        <v>7731</v>
      </c>
      <c r="F445" s="22" t="s">
        <v>16</v>
      </c>
      <c r="G445" s="22" t="s">
        <v>16</v>
      </c>
      <c r="H445" s="22" t="s">
        <v>626</v>
      </c>
      <c r="I445" s="22" t="s">
        <v>16</v>
      </c>
      <c r="J445" s="22" t="s">
        <v>626</v>
      </c>
      <c r="K445" s="108"/>
      <c r="L445" s="16"/>
      <c r="M445" s="16"/>
      <c r="N445" s="16"/>
      <c r="O445" s="16"/>
      <c r="P445" s="16"/>
      <c r="Q445" s="16"/>
      <c r="R445" s="109"/>
      <c r="S445" s="218" t="str">
        <f>Table3[[#This Row],[Column12]]</f>
        <v>tags included</v>
      </c>
      <c r="T445" s="110"/>
      <c r="U445" s="122" t="str">
        <f>IF(Table3[[#This Row],[TagOrderMethod]]="Ratio:","plants per 1 tag",IF(Table3[[#This Row],[TagOrderMethod]]="tags included","",IF(Table3[[#This Row],[TagOrderMethod]]="Qty:","tags",IF(Table3[[#This Row],[TagOrderMethod]]="Auto:",IF(T445&lt;&gt;"","tags","")))))</f>
        <v/>
      </c>
      <c r="V445" s="243">
        <f>IFERROR(IF(#REF!="",50,(VLOOKUP(#REF!,Data!$A$1:$D$5027,4,FALSE))),50)</f>
        <v>50</v>
      </c>
      <c r="W445" s="243" t="str">
        <f>IF(ISNUMBER(SEARCH("tag",Table3[[#This Row],[Notes]])), "Yes", "No")</f>
        <v>Yes</v>
      </c>
      <c r="X445" s="243" t="str">
        <f>IF(Table3[[#This Row],[Column11]]="yes","tags included","Auto:")</f>
        <v>tags included</v>
      </c>
      <c r="Y445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4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Row],[TagOrderMethod]]="Auto:",IF(T445&gt;0,T445,IF(COUNTBLANK(K445:R445)=8,"",(IF(Table3[[#This Row],[Column11]]&lt;&gt;"no",Table3[[#This Row],[Size]]*(SUM(Table3[[#This Row],[Date 1]:[Date 8]])),"")))),""))),(Table3[[#This Row],[Bundle]])),"")</f>
        <v/>
      </c>
      <c r="AA445" s="74" t="str">
        <f t="shared" si="9"/>
        <v/>
      </c>
      <c r="AB445" s="111"/>
      <c r="AC445" s="112"/>
      <c r="AD445" s="113"/>
      <c r="AE445" s="114"/>
      <c r="AF445" s="33" t="s">
        <v>16</v>
      </c>
      <c r="AG445" s="33" t="s">
        <v>16</v>
      </c>
      <c r="AH445" s="33" t="s">
        <v>626</v>
      </c>
      <c r="AI445" s="33" t="s">
        <v>16</v>
      </c>
      <c r="AJ445" s="33" t="s">
        <v>626</v>
      </c>
      <c r="AK445" s="105" t="b">
        <f>IF(AND(Table3[[#This Row],[Column7]]=TRUE,COUNTBLANK(Table3[[#This Row],[Date 1]:[Date 8]])=8),TRUE,FALSE)</f>
        <v>0</v>
      </c>
      <c r="AL445" s="105" t="b">
        <f>COUNTIF(Table3[[#This Row],[26]:[512]],"yes")&gt;0</f>
        <v>0</v>
      </c>
      <c r="AM445" s="115" t="e">
        <f>IF(COUNTBLANK(K445:AB445)&lt;&gt;13,IF(Table3[[#This Row],[Comments]]="Please order in multiples of 20. Minimum order of 100.",IF(COUNTBLANK(Table3[[#This Row],[Date 1]:[Order]])=12,"",1),1),IF(OR(G445="yes",H445="yes",I445="yes",F445="yes",#REF!="yes",J445="yes"),1,""))</f>
        <v>#REF!</v>
      </c>
    </row>
    <row r="446" spans="2:39" ht="36" thickBot="1">
      <c r="B446" s="135" t="s">
        <v>8201</v>
      </c>
      <c r="C446" s="133" t="s">
        <v>7613</v>
      </c>
      <c r="D446" s="131" t="s">
        <v>7705</v>
      </c>
      <c r="E446" s="23" t="s">
        <v>7731</v>
      </c>
      <c r="F446" s="22" t="s">
        <v>16</v>
      </c>
      <c r="G446" s="22" t="s">
        <v>16</v>
      </c>
      <c r="H446" s="22" t="s">
        <v>626</v>
      </c>
      <c r="I446" s="22" t="s">
        <v>16</v>
      </c>
      <c r="J446" s="22" t="s">
        <v>626</v>
      </c>
      <c r="K446" s="108"/>
      <c r="L446" s="16"/>
      <c r="M446" s="16"/>
      <c r="N446" s="16"/>
      <c r="O446" s="16"/>
      <c r="P446" s="16"/>
      <c r="Q446" s="16"/>
      <c r="R446" s="109"/>
      <c r="S446" s="218" t="str">
        <f>Table3[[#This Row],[Column12]]</f>
        <v>tags included</v>
      </c>
      <c r="T446" s="110"/>
      <c r="U446" s="122" t="str">
        <f>IF(Table3[[#This Row],[TagOrderMethod]]="Ratio:","plants per 1 tag",IF(Table3[[#This Row],[TagOrderMethod]]="tags included","",IF(Table3[[#This Row],[TagOrderMethod]]="Qty:","tags",IF(Table3[[#This Row],[TagOrderMethod]]="Auto:",IF(T446&lt;&gt;"","tags","")))))</f>
        <v/>
      </c>
      <c r="V446" s="243">
        <f>IFERROR(IF(#REF!="",50,(VLOOKUP(#REF!,Data!$A$1:$D$5027,4,FALSE))),50)</f>
        <v>50</v>
      </c>
      <c r="W446" s="243" t="str">
        <f>IF(ISNUMBER(SEARCH("tag",Table3[[#This Row],[Notes]])), "Yes", "No")</f>
        <v>Yes</v>
      </c>
      <c r="X446" s="243" t="str">
        <f>IF(Table3[[#This Row],[Column11]]="yes","tags included","Auto:")</f>
        <v>tags included</v>
      </c>
      <c r="Y446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4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Row],[TagOrderMethod]]="Auto:",IF(T446&gt;0,T446,IF(COUNTBLANK(K446:R446)=8,"",(IF(Table3[[#This Row],[Column11]]&lt;&gt;"no",Table3[[#This Row],[Size]]*(SUM(Table3[[#This Row],[Date 1]:[Date 8]])),"")))),""))),(Table3[[#This Row],[Bundle]])),"")</f>
        <v/>
      </c>
      <c r="AA446" s="74" t="str">
        <f t="shared" si="9"/>
        <v/>
      </c>
      <c r="AB446" s="111"/>
      <c r="AC446" s="112"/>
      <c r="AD446" s="113"/>
      <c r="AE446" s="114"/>
      <c r="AF446" s="33" t="s">
        <v>16</v>
      </c>
      <c r="AG446" s="33" t="s">
        <v>16</v>
      </c>
      <c r="AH446" s="33" t="s">
        <v>626</v>
      </c>
      <c r="AI446" s="33" t="s">
        <v>16</v>
      </c>
      <c r="AJ446" s="33" t="s">
        <v>626</v>
      </c>
      <c r="AK446" s="105" t="b">
        <f>IF(AND(Table3[[#This Row],[Column7]]=TRUE,COUNTBLANK(Table3[[#This Row],[Date 1]:[Date 8]])=8),TRUE,FALSE)</f>
        <v>0</v>
      </c>
      <c r="AL446" s="105" t="b">
        <f>COUNTIF(Table3[[#This Row],[26]:[512]],"yes")&gt;0</f>
        <v>0</v>
      </c>
      <c r="AM446" s="115" t="e">
        <f>IF(COUNTBLANK(K446:AB446)&lt;&gt;13,IF(Table3[[#This Row],[Comments]]="Please order in multiples of 20. Minimum order of 100.",IF(COUNTBLANK(Table3[[#This Row],[Date 1]:[Order]])=12,"",1),1),IF(OR(G446="yes",H446="yes",I446="yes",F446="yes",#REF!="yes",J446="yes"),1,""))</f>
        <v>#REF!</v>
      </c>
    </row>
    <row r="447" spans="2:39" ht="36" thickBot="1">
      <c r="B447" s="135" t="s">
        <v>8201</v>
      </c>
      <c r="C447" s="133" t="s">
        <v>7613</v>
      </c>
      <c r="D447" s="131" t="s">
        <v>7840</v>
      </c>
      <c r="E447" s="23" t="s">
        <v>7731</v>
      </c>
      <c r="F447" s="22" t="s">
        <v>16</v>
      </c>
      <c r="G447" s="22" t="s">
        <v>16</v>
      </c>
      <c r="H447" s="22" t="s">
        <v>626</v>
      </c>
      <c r="I447" s="22" t="s">
        <v>16</v>
      </c>
      <c r="J447" s="22" t="s">
        <v>626</v>
      </c>
      <c r="K447" s="108"/>
      <c r="L447" s="16"/>
      <c r="M447" s="16"/>
      <c r="N447" s="16"/>
      <c r="O447" s="16"/>
      <c r="P447" s="16"/>
      <c r="Q447" s="16"/>
      <c r="R447" s="109"/>
      <c r="S447" s="218" t="str">
        <f>Table3[[#This Row],[Column12]]</f>
        <v>tags included</v>
      </c>
      <c r="T447" s="110"/>
      <c r="U447" s="122" t="str">
        <f>IF(Table3[[#This Row],[TagOrderMethod]]="Ratio:","plants per 1 tag",IF(Table3[[#This Row],[TagOrderMethod]]="tags included","",IF(Table3[[#This Row],[TagOrderMethod]]="Qty:","tags",IF(Table3[[#This Row],[TagOrderMethod]]="Auto:",IF(T447&lt;&gt;"","tags","")))))</f>
        <v/>
      </c>
      <c r="V447" s="243">
        <f>IFERROR(IF(#REF!="",50,(VLOOKUP(#REF!,Data!$A$1:$D$5027,4,FALSE))),50)</f>
        <v>50</v>
      </c>
      <c r="W447" s="243" t="str">
        <f>IF(ISNUMBER(SEARCH("tag",Table3[[#This Row],[Notes]])), "Yes", "No")</f>
        <v>Yes</v>
      </c>
      <c r="X447" s="243" t="str">
        <f>IF(Table3[[#This Row],[Column11]]="yes","tags included","Auto:")</f>
        <v>tags included</v>
      </c>
      <c r="Y447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4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Row],[TagOrderMethod]]="Auto:",IF(T447&gt;0,T447,IF(COUNTBLANK(K447:R447)=8,"",(IF(Table3[[#This Row],[Column11]]&lt;&gt;"no",Table3[[#This Row],[Size]]*(SUM(Table3[[#This Row],[Date 1]:[Date 8]])),"")))),""))),(Table3[[#This Row],[Bundle]])),"")</f>
        <v/>
      </c>
      <c r="AA447" s="74" t="str">
        <f t="shared" si="9"/>
        <v/>
      </c>
      <c r="AB447" s="111"/>
      <c r="AC447" s="112"/>
      <c r="AD447" s="113"/>
      <c r="AE447" s="114"/>
      <c r="AF447" s="33" t="s">
        <v>16</v>
      </c>
      <c r="AG447" s="33" t="s">
        <v>16</v>
      </c>
      <c r="AH447" s="33" t="s">
        <v>626</v>
      </c>
      <c r="AI447" s="33" t="s">
        <v>16</v>
      </c>
      <c r="AJ447" s="33" t="s">
        <v>626</v>
      </c>
      <c r="AK447" s="105" t="b">
        <f>IF(AND(Table3[[#This Row],[Column7]]=TRUE,COUNTBLANK(Table3[[#This Row],[Date 1]:[Date 8]])=8),TRUE,FALSE)</f>
        <v>0</v>
      </c>
      <c r="AL447" s="105" t="b">
        <f>COUNTIF(Table3[[#This Row],[26]:[512]],"yes")&gt;0</f>
        <v>0</v>
      </c>
      <c r="AM447" s="115" t="e">
        <f>IF(COUNTBLANK(K447:AB447)&lt;&gt;13,IF(Table3[[#This Row],[Comments]]="Please order in multiples of 20. Minimum order of 100.",IF(COUNTBLANK(Table3[[#This Row],[Date 1]:[Order]])=12,"",1),1),IF(OR(G447="yes",H447="yes",I447="yes",F447="yes",#REF!="yes",J447="yes"),1,""))</f>
        <v>#REF!</v>
      </c>
    </row>
    <row r="448" spans="2:39" ht="36" thickBot="1">
      <c r="B448" s="135" t="s">
        <v>8201</v>
      </c>
      <c r="C448" s="133" t="s">
        <v>7613</v>
      </c>
      <c r="D448" s="131" t="s">
        <v>8112</v>
      </c>
      <c r="E448" s="23" t="s">
        <v>7731</v>
      </c>
      <c r="F448" s="22" t="s">
        <v>16</v>
      </c>
      <c r="G448" s="22" t="s">
        <v>16</v>
      </c>
      <c r="H448" s="22" t="s">
        <v>626</v>
      </c>
      <c r="I448" s="22" t="s">
        <v>16</v>
      </c>
      <c r="J448" s="22" t="s">
        <v>626</v>
      </c>
      <c r="K448" s="108"/>
      <c r="L448" s="16"/>
      <c r="M448" s="16"/>
      <c r="N448" s="16"/>
      <c r="O448" s="16"/>
      <c r="P448" s="16"/>
      <c r="Q448" s="16"/>
      <c r="R448" s="109"/>
      <c r="S448" s="218" t="str">
        <f>Table3[[#This Row],[Column12]]</f>
        <v>tags included</v>
      </c>
      <c r="T448" s="110"/>
      <c r="U448" s="122" t="str">
        <f>IF(Table3[[#This Row],[TagOrderMethod]]="Ratio:","plants per 1 tag",IF(Table3[[#This Row],[TagOrderMethod]]="tags included","",IF(Table3[[#This Row],[TagOrderMethod]]="Qty:","tags",IF(Table3[[#This Row],[TagOrderMethod]]="Auto:",IF(T448&lt;&gt;"","tags","")))))</f>
        <v/>
      </c>
      <c r="V448" s="243">
        <f>IFERROR(IF(#REF!="",50,(VLOOKUP(#REF!,Data!$A$1:$D$5027,4,FALSE))),50)</f>
        <v>50</v>
      </c>
      <c r="W448" s="243" t="str">
        <f>IF(ISNUMBER(SEARCH("tag",Table3[[#This Row],[Notes]])), "Yes", "No")</f>
        <v>Yes</v>
      </c>
      <c r="X448" s="243" t="str">
        <f>IF(Table3[[#This Row],[Column11]]="yes","tags included","Auto:")</f>
        <v>tags included</v>
      </c>
      <c r="Y448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4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Row],[TagOrderMethod]]="Auto:",IF(T448&gt;0,T448,IF(COUNTBLANK(K448:R448)=8,"",(IF(Table3[[#This Row],[Column11]]&lt;&gt;"no",Table3[[#This Row],[Size]]*(SUM(Table3[[#This Row],[Date 1]:[Date 8]])),"")))),""))),(Table3[[#This Row],[Bundle]])),"")</f>
        <v/>
      </c>
      <c r="AA448" s="74" t="str">
        <f t="shared" si="9"/>
        <v/>
      </c>
      <c r="AB448" s="111"/>
      <c r="AC448" s="112"/>
      <c r="AD448" s="113"/>
      <c r="AE448" s="114"/>
      <c r="AF448" s="33" t="s">
        <v>16</v>
      </c>
      <c r="AG448" s="33" t="s">
        <v>16</v>
      </c>
      <c r="AH448" s="33" t="s">
        <v>626</v>
      </c>
      <c r="AI448" s="33" t="s">
        <v>16</v>
      </c>
      <c r="AJ448" s="33" t="s">
        <v>626</v>
      </c>
      <c r="AK448" s="105" t="b">
        <f>IF(AND(Table3[[#This Row],[Column7]]=TRUE,COUNTBLANK(Table3[[#This Row],[Date 1]:[Date 8]])=8),TRUE,FALSE)</f>
        <v>0</v>
      </c>
      <c r="AL448" s="105" t="b">
        <f>COUNTIF(Table3[[#This Row],[26]:[512]],"yes")&gt;0</f>
        <v>0</v>
      </c>
      <c r="AM448" s="115" t="e">
        <f>IF(COUNTBLANK(K448:AB448)&lt;&gt;13,IF(Table3[[#This Row],[Comments]]="Please order in multiples of 20. Minimum order of 100.",IF(COUNTBLANK(Table3[[#This Row],[Date 1]:[Order]])=12,"",1),1),IF(OR(G448="yes",H448="yes",I448="yes",F448="yes",#REF!="yes",J448="yes"),1,""))</f>
        <v>#REF!</v>
      </c>
    </row>
    <row r="449" spans="2:39" ht="36" thickBot="1">
      <c r="B449" s="135" t="s">
        <v>8201</v>
      </c>
      <c r="C449" s="133" t="s">
        <v>7613</v>
      </c>
      <c r="D449" s="131" t="s">
        <v>7841</v>
      </c>
      <c r="E449" s="23" t="s">
        <v>7731</v>
      </c>
      <c r="F449" s="22" t="s">
        <v>16</v>
      </c>
      <c r="G449" s="22" t="s">
        <v>16</v>
      </c>
      <c r="H449" s="22" t="s">
        <v>626</v>
      </c>
      <c r="I449" s="22" t="s">
        <v>16</v>
      </c>
      <c r="J449" s="22" t="s">
        <v>626</v>
      </c>
      <c r="K449" s="108"/>
      <c r="L449" s="16"/>
      <c r="M449" s="16"/>
      <c r="N449" s="16"/>
      <c r="O449" s="16"/>
      <c r="P449" s="16"/>
      <c r="Q449" s="16"/>
      <c r="R449" s="109"/>
      <c r="S449" s="218" t="str">
        <f>Table3[[#This Row],[Column12]]</f>
        <v>tags included</v>
      </c>
      <c r="T449" s="110"/>
      <c r="U449" s="122" t="str">
        <f>IF(Table3[[#This Row],[TagOrderMethod]]="Ratio:","plants per 1 tag",IF(Table3[[#This Row],[TagOrderMethod]]="tags included","",IF(Table3[[#This Row],[TagOrderMethod]]="Qty:","tags",IF(Table3[[#This Row],[TagOrderMethod]]="Auto:",IF(T449&lt;&gt;"","tags","")))))</f>
        <v/>
      </c>
      <c r="V449" s="243">
        <f>IFERROR(IF(#REF!="",50,(VLOOKUP(#REF!,Data!$A$1:$D$5027,4,FALSE))),50)</f>
        <v>50</v>
      </c>
      <c r="W449" s="243" t="str">
        <f>IF(ISNUMBER(SEARCH("tag",Table3[[#This Row],[Notes]])), "Yes", "No")</f>
        <v>Yes</v>
      </c>
      <c r="X449" s="243" t="str">
        <f>IF(Table3[[#This Row],[Column11]]="yes","tags included","Auto:")</f>
        <v>tags included</v>
      </c>
      <c r="Y449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4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Row],[TagOrderMethod]]="Auto:",IF(T449&gt;0,T449,IF(COUNTBLANK(K449:R449)=8,"",(IF(Table3[[#This Row],[Column11]]&lt;&gt;"no",Table3[[#This Row],[Size]]*(SUM(Table3[[#This Row],[Date 1]:[Date 8]])),"")))),""))),(Table3[[#This Row],[Bundle]])),"")</f>
        <v/>
      </c>
      <c r="AA449" s="74" t="str">
        <f t="shared" si="9"/>
        <v/>
      </c>
      <c r="AB449" s="111"/>
      <c r="AC449" s="112"/>
      <c r="AD449" s="113"/>
      <c r="AE449" s="114"/>
      <c r="AF449" s="33" t="s">
        <v>16</v>
      </c>
      <c r="AG449" s="33" t="s">
        <v>16</v>
      </c>
      <c r="AH449" s="33" t="s">
        <v>626</v>
      </c>
      <c r="AI449" s="33" t="s">
        <v>16</v>
      </c>
      <c r="AJ449" s="33" t="s">
        <v>626</v>
      </c>
      <c r="AK449" s="105" t="b">
        <f>IF(AND(Table3[[#This Row],[Column7]]=TRUE,COUNTBLANK(Table3[[#This Row],[Date 1]:[Date 8]])=8),TRUE,FALSE)</f>
        <v>0</v>
      </c>
      <c r="AL449" s="105" t="b">
        <f>COUNTIF(Table3[[#This Row],[26]:[512]],"yes")&gt;0</f>
        <v>0</v>
      </c>
      <c r="AM449" s="115" t="e">
        <f>IF(COUNTBLANK(K449:AB449)&lt;&gt;13,IF(Table3[[#This Row],[Comments]]="Please order in multiples of 20. Minimum order of 100.",IF(COUNTBLANK(Table3[[#This Row],[Date 1]:[Order]])=12,"",1),1),IF(OR(G449="yes",H449="yes",I449="yes",F449="yes",#REF!="yes",J449="yes"),1,""))</f>
        <v>#REF!</v>
      </c>
    </row>
    <row r="450" spans="2:39" ht="36" thickBot="1">
      <c r="B450" s="135" t="s">
        <v>8201</v>
      </c>
      <c r="C450" s="133" t="s">
        <v>7613</v>
      </c>
      <c r="D450" s="131" t="s">
        <v>7706</v>
      </c>
      <c r="E450" s="23" t="s">
        <v>7731</v>
      </c>
      <c r="F450" s="22" t="s">
        <v>16</v>
      </c>
      <c r="G450" s="22" t="s">
        <v>16</v>
      </c>
      <c r="H450" s="22" t="s">
        <v>626</v>
      </c>
      <c r="I450" s="22" t="s">
        <v>16</v>
      </c>
      <c r="J450" s="22" t="s">
        <v>626</v>
      </c>
      <c r="K450" s="108"/>
      <c r="L450" s="16"/>
      <c r="M450" s="16"/>
      <c r="N450" s="16"/>
      <c r="O450" s="16"/>
      <c r="P450" s="16"/>
      <c r="Q450" s="16"/>
      <c r="R450" s="109"/>
      <c r="S450" s="218" t="str">
        <f>Table3[[#This Row],[Column12]]</f>
        <v>tags included</v>
      </c>
      <c r="T450" s="110"/>
      <c r="U450" s="122" t="str">
        <f>IF(Table3[[#This Row],[TagOrderMethod]]="Ratio:","plants per 1 tag",IF(Table3[[#This Row],[TagOrderMethod]]="tags included","",IF(Table3[[#This Row],[TagOrderMethod]]="Qty:","tags",IF(Table3[[#This Row],[TagOrderMethod]]="Auto:",IF(T450&lt;&gt;"","tags","")))))</f>
        <v/>
      </c>
      <c r="V450" s="243">
        <f>IFERROR(IF(#REF!="",50,(VLOOKUP(#REF!,Data!$A$1:$D$5027,4,FALSE))),50)</f>
        <v>50</v>
      </c>
      <c r="W450" s="243" t="str">
        <f>IF(ISNUMBER(SEARCH("tag",Table3[[#This Row],[Notes]])), "Yes", "No")</f>
        <v>Yes</v>
      </c>
      <c r="X450" s="243" t="str">
        <f>IF(Table3[[#This Row],[Column11]]="yes","tags included","Auto:")</f>
        <v>tags included</v>
      </c>
      <c r="Y450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5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Row],[TagOrderMethod]]="Auto:",IF(T450&gt;0,T450,IF(COUNTBLANK(K450:R450)=8,"",(IF(Table3[[#This Row],[Column11]]&lt;&gt;"no",Table3[[#This Row],[Size]]*(SUM(Table3[[#This Row],[Date 1]:[Date 8]])),"")))),""))),(Table3[[#This Row],[Bundle]])),"")</f>
        <v/>
      </c>
      <c r="AA450" s="74" t="str">
        <f t="shared" si="9"/>
        <v/>
      </c>
      <c r="AB450" s="111"/>
      <c r="AC450" s="112"/>
      <c r="AD450" s="113"/>
      <c r="AE450" s="114"/>
      <c r="AF450" s="33" t="s">
        <v>16</v>
      </c>
      <c r="AG450" s="33" t="s">
        <v>16</v>
      </c>
      <c r="AH450" s="33" t="s">
        <v>626</v>
      </c>
      <c r="AI450" s="33" t="s">
        <v>16</v>
      </c>
      <c r="AJ450" s="33" t="s">
        <v>626</v>
      </c>
      <c r="AK450" s="105" t="b">
        <f>IF(AND(Table3[[#This Row],[Column7]]=TRUE,COUNTBLANK(Table3[[#This Row],[Date 1]:[Date 8]])=8),TRUE,FALSE)</f>
        <v>0</v>
      </c>
      <c r="AL450" s="105" t="b">
        <f>COUNTIF(Table3[[#This Row],[26]:[512]],"yes")&gt;0</f>
        <v>0</v>
      </c>
      <c r="AM450" s="115" t="e">
        <f>IF(COUNTBLANK(K450:AB450)&lt;&gt;13,IF(Table3[[#This Row],[Comments]]="Please order in multiples of 20. Minimum order of 100.",IF(COUNTBLANK(Table3[[#This Row],[Date 1]:[Order]])=12,"",1),1),IF(OR(G450="yes",H450="yes",I450="yes",F450="yes",#REF!="yes",J450="yes"),1,""))</f>
        <v>#REF!</v>
      </c>
    </row>
    <row r="451" spans="2:39" ht="36" thickBot="1">
      <c r="B451" s="135" t="s">
        <v>8201</v>
      </c>
      <c r="C451" s="133" t="s">
        <v>7613</v>
      </c>
      <c r="D451" s="131" t="s">
        <v>7707</v>
      </c>
      <c r="E451" s="23" t="s">
        <v>7731</v>
      </c>
      <c r="F451" s="22" t="s">
        <v>16</v>
      </c>
      <c r="G451" s="22" t="s">
        <v>16</v>
      </c>
      <c r="H451" s="22" t="s">
        <v>626</v>
      </c>
      <c r="I451" s="22" t="s">
        <v>16</v>
      </c>
      <c r="J451" s="22" t="s">
        <v>626</v>
      </c>
      <c r="K451" s="108"/>
      <c r="L451" s="16"/>
      <c r="M451" s="16"/>
      <c r="N451" s="16"/>
      <c r="O451" s="16"/>
      <c r="P451" s="16"/>
      <c r="Q451" s="16"/>
      <c r="R451" s="109"/>
      <c r="S451" s="218" t="str">
        <f>Table3[[#This Row],[Column12]]</f>
        <v>tags included</v>
      </c>
      <c r="T451" s="110"/>
      <c r="U451" s="122" t="str">
        <f>IF(Table3[[#This Row],[TagOrderMethod]]="Ratio:","plants per 1 tag",IF(Table3[[#This Row],[TagOrderMethod]]="tags included","",IF(Table3[[#This Row],[TagOrderMethod]]="Qty:","tags",IF(Table3[[#This Row],[TagOrderMethod]]="Auto:",IF(T451&lt;&gt;"","tags","")))))</f>
        <v/>
      </c>
      <c r="V451" s="243">
        <f>IFERROR(IF(#REF!="",50,(VLOOKUP(#REF!,Data!$A$1:$D$5027,4,FALSE))),50)</f>
        <v>50</v>
      </c>
      <c r="W451" s="243" t="str">
        <f>IF(ISNUMBER(SEARCH("tag",Table3[[#This Row],[Notes]])), "Yes", "No")</f>
        <v>Yes</v>
      </c>
      <c r="X451" s="243" t="str">
        <f>IF(Table3[[#This Row],[Column11]]="yes","tags included","Auto:")</f>
        <v>tags included</v>
      </c>
      <c r="Y451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5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Row],[TagOrderMethod]]="Auto:",IF(T451&gt;0,T451,IF(COUNTBLANK(K451:R451)=8,"",(IF(Table3[[#This Row],[Column11]]&lt;&gt;"no",Table3[[#This Row],[Size]]*(SUM(Table3[[#This Row],[Date 1]:[Date 8]])),"")))),""))),(Table3[[#This Row],[Bundle]])),"")</f>
        <v/>
      </c>
      <c r="AA451" s="74" t="str">
        <f t="shared" si="9"/>
        <v/>
      </c>
      <c r="AB451" s="111"/>
      <c r="AC451" s="112"/>
      <c r="AD451" s="113"/>
      <c r="AE451" s="114"/>
      <c r="AF451" s="33" t="s">
        <v>16</v>
      </c>
      <c r="AG451" s="33" t="s">
        <v>16</v>
      </c>
      <c r="AH451" s="33" t="s">
        <v>626</v>
      </c>
      <c r="AI451" s="33" t="s">
        <v>16</v>
      </c>
      <c r="AJ451" s="33" t="s">
        <v>626</v>
      </c>
      <c r="AK451" s="105" t="b">
        <f>IF(AND(Table3[[#This Row],[Column7]]=TRUE,COUNTBLANK(Table3[[#This Row],[Date 1]:[Date 8]])=8),TRUE,FALSE)</f>
        <v>0</v>
      </c>
      <c r="AL451" s="105" t="b">
        <f>COUNTIF(Table3[[#This Row],[26]:[512]],"yes")&gt;0</f>
        <v>0</v>
      </c>
      <c r="AM451" s="115" t="e">
        <f>IF(COUNTBLANK(K451:AB451)&lt;&gt;13,IF(Table3[[#This Row],[Comments]]="Please order in multiples of 20. Minimum order of 100.",IF(COUNTBLANK(Table3[[#This Row],[Date 1]:[Order]])=12,"",1),1),IF(OR(G451="yes",H451="yes",I451="yes",F451="yes",#REF!="yes",J451="yes"),1,""))</f>
        <v>#REF!</v>
      </c>
    </row>
    <row r="452" spans="2:39" ht="36" thickBot="1">
      <c r="B452" s="135" t="s">
        <v>8201</v>
      </c>
      <c r="C452" s="133" t="s">
        <v>7614</v>
      </c>
      <c r="D452" s="131" t="s">
        <v>8094</v>
      </c>
      <c r="E452" s="23" t="s">
        <v>7731</v>
      </c>
      <c r="F452" s="22" t="s">
        <v>16</v>
      </c>
      <c r="G452" s="22" t="s">
        <v>16</v>
      </c>
      <c r="H452" s="22" t="s">
        <v>626</v>
      </c>
      <c r="I452" s="22" t="s">
        <v>16</v>
      </c>
      <c r="J452" s="22" t="s">
        <v>626</v>
      </c>
      <c r="K452" s="108"/>
      <c r="L452" s="16"/>
      <c r="M452" s="16"/>
      <c r="N452" s="16"/>
      <c r="O452" s="16"/>
      <c r="P452" s="16"/>
      <c r="Q452" s="16"/>
      <c r="R452" s="109"/>
      <c r="S452" s="218" t="str">
        <f>Table3[[#This Row],[Column12]]</f>
        <v>tags included</v>
      </c>
      <c r="T452" s="110"/>
      <c r="U452" s="122" t="str">
        <f>IF(Table3[[#This Row],[TagOrderMethod]]="Ratio:","plants per 1 tag",IF(Table3[[#This Row],[TagOrderMethod]]="tags included","",IF(Table3[[#This Row],[TagOrderMethod]]="Qty:","tags",IF(Table3[[#This Row],[TagOrderMethod]]="Auto:",IF(T452&lt;&gt;"","tags","")))))</f>
        <v/>
      </c>
      <c r="V452" s="243">
        <f>IFERROR(IF(#REF!="",50,(VLOOKUP(#REF!,Data!$A$1:$D$5027,4,FALSE))),50)</f>
        <v>50</v>
      </c>
      <c r="W452" s="243" t="str">
        <f>IF(ISNUMBER(SEARCH("tag",Table3[[#This Row],[Notes]])), "Yes", "No")</f>
        <v>Yes</v>
      </c>
      <c r="X452" s="243" t="str">
        <f>IF(Table3[[#This Row],[Column11]]="yes","tags included","Auto:")</f>
        <v>tags included</v>
      </c>
      <c r="Y452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5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Row],[TagOrderMethod]]="Auto:",IF(T452&gt;0,T452,IF(COUNTBLANK(K452:R452)=8,"",(IF(Table3[[#This Row],[Column11]]&lt;&gt;"no",Table3[[#This Row],[Size]]*(SUM(Table3[[#This Row],[Date 1]:[Date 8]])),"")))),""))),(Table3[[#This Row],[Bundle]])),"")</f>
        <v/>
      </c>
      <c r="AA452" s="74" t="str">
        <f t="shared" si="9"/>
        <v/>
      </c>
      <c r="AB452" s="111"/>
      <c r="AC452" s="112"/>
      <c r="AD452" s="113"/>
      <c r="AE452" s="114"/>
      <c r="AF452" s="33" t="s">
        <v>16</v>
      </c>
      <c r="AG452" s="33" t="s">
        <v>16</v>
      </c>
      <c r="AH452" s="33" t="s">
        <v>626</v>
      </c>
      <c r="AI452" s="33" t="s">
        <v>16</v>
      </c>
      <c r="AJ452" s="33" t="s">
        <v>626</v>
      </c>
      <c r="AK452" s="105" t="b">
        <f>IF(AND(Table3[[#This Row],[Column7]]=TRUE,COUNTBLANK(Table3[[#This Row],[Date 1]:[Date 8]])=8),TRUE,FALSE)</f>
        <v>0</v>
      </c>
      <c r="AL452" s="105" t="b">
        <f>COUNTIF(Table3[[#This Row],[26]:[512]],"yes")&gt;0</f>
        <v>0</v>
      </c>
      <c r="AM452" s="115" t="e">
        <f>IF(COUNTBLANK(K452:AB452)&lt;&gt;13,IF(Table3[[#This Row],[Comments]]="Please order in multiples of 20. Minimum order of 100.",IF(COUNTBLANK(Table3[[#This Row],[Date 1]:[Order]])=12,"",1),1),IF(OR(G452="yes",H452="yes",I452="yes",F452="yes",#REF!="yes",J452="yes"),1,""))</f>
        <v>#REF!</v>
      </c>
    </row>
    <row r="453" spans="2:39" ht="36" thickBot="1">
      <c r="B453" s="135" t="s">
        <v>8201</v>
      </c>
      <c r="C453" s="133" t="s">
        <v>7614</v>
      </c>
      <c r="D453" s="131" t="s">
        <v>8116</v>
      </c>
      <c r="E453" s="23" t="s">
        <v>7731</v>
      </c>
      <c r="F453" s="22" t="s">
        <v>16</v>
      </c>
      <c r="G453" s="22" t="s">
        <v>16</v>
      </c>
      <c r="H453" s="22" t="s">
        <v>626</v>
      </c>
      <c r="I453" s="22" t="s">
        <v>16</v>
      </c>
      <c r="J453" s="22" t="s">
        <v>626</v>
      </c>
      <c r="K453" s="108"/>
      <c r="L453" s="16"/>
      <c r="M453" s="16"/>
      <c r="N453" s="16"/>
      <c r="O453" s="16"/>
      <c r="P453" s="16"/>
      <c r="Q453" s="16"/>
      <c r="R453" s="109"/>
      <c r="S453" s="218" t="str">
        <f>Table3[[#This Row],[Column12]]</f>
        <v>tags included</v>
      </c>
      <c r="T453" s="110"/>
      <c r="U453" s="122" t="str">
        <f>IF(Table3[[#This Row],[TagOrderMethod]]="Ratio:","plants per 1 tag",IF(Table3[[#This Row],[TagOrderMethod]]="tags included","",IF(Table3[[#This Row],[TagOrderMethod]]="Qty:","tags",IF(Table3[[#This Row],[TagOrderMethod]]="Auto:",IF(T453&lt;&gt;"","tags","")))))</f>
        <v/>
      </c>
      <c r="V453" s="243">
        <f>IFERROR(IF(#REF!="",50,(VLOOKUP(#REF!,Data!$A$1:$D$5027,4,FALSE))),50)</f>
        <v>50</v>
      </c>
      <c r="W453" s="243" t="str">
        <f>IF(ISNUMBER(SEARCH("tag",Table3[[#This Row],[Notes]])), "Yes", "No")</f>
        <v>Yes</v>
      </c>
      <c r="X453" s="243" t="str">
        <f>IF(Table3[[#This Row],[Column11]]="yes","tags included","Auto:")</f>
        <v>tags included</v>
      </c>
      <c r="Y453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5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Row],[TagOrderMethod]]="Auto:",IF(T453&gt;0,T453,IF(COUNTBLANK(K453:R453)=8,"",(IF(Table3[[#This Row],[Column11]]&lt;&gt;"no",Table3[[#This Row],[Size]]*(SUM(Table3[[#This Row],[Date 1]:[Date 8]])),"")))),""))),(Table3[[#This Row],[Bundle]])),"")</f>
        <v/>
      </c>
      <c r="AA453" s="74" t="str">
        <f t="shared" si="9"/>
        <v/>
      </c>
      <c r="AB453" s="111"/>
      <c r="AC453" s="112"/>
      <c r="AD453" s="113"/>
      <c r="AE453" s="114"/>
      <c r="AF453" s="33" t="s">
        <v>16</v>
      </c>
      <c r="AG453" s="33" t="s">
        <v>16</v>
      </c>
      <c r="AH453" s="33" t="s">
        <v>626</v>
      </c>
      <c r="AI453" s="33" t="s">
        <v>16</v>
      </c>
      <c r="AJ453" s="33" t="s">
        <v>626</v>
      </c>
      <c r="AK453" s="105" t="b">
        <f>IF(AND(Table3[[#This Row],[Column7]]=TRUE,COUNTBLANK(Table3[[#This Row],[Date 1]:[Date 8]])=8),TRUE,FALSE)</f>
        <v>0</v>
      </c>
      <c r="AL453" s="105" t="b">
        <f>COUNTIF(Table3[[#This Row],[26]:[512]],"yes")&gt;0</f>
        <v>0</v>
      </c>
      <c r="AM453" s="115" t="e">
        <f>IF(COUNTBLANK(K453:AB453)&lt;&gt;13,IF(Table3[[#This Row],[Comments]]="Please order in multiples of 20. Minimum order of 100.",IF(COUNTBLANK(Table3[[#This Row],[Date 1]:[Order]])=12,"",1),1),IF(OR(G453="yes",H453="yes",I453="yes",F453="yes",#REF!="yes",J453="yes"),1,""))</f>
        <v>#REF!</v>
      </c>
    </row>
    <row r="454" spans="2:39" ht="36" thickBot="1">
      <c r="B454" s="135" t="s">
        <v>8201</v>
      </c>
      <c r="C454" s="133" t="s">
        <v>7614</v>
      </c>
      <c r="D454" s="131" t="s">
        <v>7708</v>
      </c>
      <c r="E454" s="23" t="s">
        <v>7731</v>
      </c>
      <c r="F454" s="22" t="s">
        <v>16</v>
      </c>
      <c r="G454" s="22" t="s">
        <v>16</v>
      </c>
      <c r="H454" s="22" t="s">
        <v>626</v>
      </c>
      <c r="I454" s="22" t="s">
        <v>16</v>
      </c>
      <c r="J454" s="22" t="s">
        <v>626</v>
      </c>
      <c r="K454" s="108"/>
      <c r="L454" s="16"/>
      <c r="M454" s="16"/>
      <c r="N454" s="16"/>
      <c r="O454" s="16"/>
      <c r="P454" s="16"/>
      <c r="Q454" s="16"/>
      <c r="R454" s="109"/>
      <c r="S454" s="218" t="str">
        <f>Table3[[#This Row],[Column12]]</f>
        <v>tags included</v>
      </c>
      <c r="T454" s="110"/>
      <c r="U454" s="122" t="str">
        <f>IF(Table3[[#This Row],[TagOrderMethod]]="Ratio:","plants per 1 tag",IF(Table3[[#This Row],[TagOrderMethod]]="tags included","",IF(Table3[[#This Row],[TagOrderMethod]]="Qty:","tags",IF(Table3[[#This Row],[TagOrderMethod]]="Auto:",IF(T454&lt;&gt;"","tags","")))))</f>
        <v/>
      </c>
      <c r="V454" s="243">
        <f>IFERROR(IF(#REF!="",50,(VLOOKUP(#REF!,Data!$A$1:$D$5027,4,FALSE))),50)</f>
        <v>50</v>
      </c>
      <c r="W454" s="243" t="str">
        <f>IF(ISNUMBER(SEARCH("tag",Table3[[#This Row],[Notes]])), "Yes", "No")</f>
        <v>Yes</v>
      </c>
      <c r="X454" s="243" t="str">
        <f>IF(Table3[[#This Row],[Column11]]="yes","tags included","Auto:")</f>
        <v>tags included</v>
      </c>
      <c r="Y454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5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Row],[TagOrderMethod]]="Auto:",IF(T454&gt;0,T454,IF(COUNTBLANK(K454:R454)=8,"",(IF(Table3[[#This Row],[Column11]]&lt;&gt;"no",Table3[[#This Row],[Size]]*(SUM(Table3[[#This Row],[Date 1]:[Date 8]])),"")))),""))),(Table3[[#This Row],[Bundle]])),"")</f>
        <v/>
      </c>
      <c r="AA454" s="74" t="str">
        <f t="shared" si="9"/>
        <v/>
      </c>
      <c r="AB454" s="111"/>
      <c r="AC454" s="112"/>
      <c r="AD454" s="113"/>
      <c r="AE454" s="114"/>
      <c r="AF454" s="33" t="s">
        <v>16</v>
      </c>
      <c r="AG454" s="33" t="s">
        <v>16</v>
      </c>
      <c r="AH454" s="33" t="s">
        <v>626</v>
      </c>
      <c r="AI454" s="33" t="s">
        <v>16</v>
      </c>
      <c r="AJ454" s="33" t="s">
        <v>626</v>
      </c>
      <c r="AK454" s="105" t="b">
        <f>IF(AND(Table3[[#This Row],[Column7]]=TRUE,COUNTBLANK(Table3[[#This Row],[Date 1]:[Date 8]])=8),TRUE,FALSE)</f>
        <v>0</v>
      </c>
      <c r="AL454" s="105" t="b">
        <f>COUNTIF(Table3[[#This Row],[26]:[512]],"yes")&gt;0</f>
        <v>0</v>
      </c>
      <c r="AM454" s="115" t="e">
        <f>IF(COUNTBLANK(K454:AB454)&lt;&gt;13,IF(Table3[[#This Row],[Comments]]="Please order in multiples of 20. Minimum order of 100.",IF(COUNTBLANK(Table3[[#This Row],[Date 1]:[Order]])=12,"",1),1),IF(OR(G454="yes",H454="yes",I454="yes",F454="yes",#REF!="yes",J454="yes"),1,""))</f>
        <v>#REF!</v>
      </c>
    </row>
    <row r="455" spans="2:39" ht="36" thickBot="1">
      <c r="B455" s="135" t="s">
        <v>8201</v>
      </c>
      <c r="C455" s="133" t="s">
        <v>7614</v>
      </c>
      <c r="D455" s="131" t="s">
        <v>7709</v>
      </c>
      <c r="E455" s="23" t="s">
        <v>7731</v>
      </c>
      <c r="F455" s="22" t="s">
        <v>16</v>
      </c>
      <c r="G455" s="22" t="s">
        <v>16</v>
      </c>
      <c r="H455" s="22" t="s">
        <v>626</v>
      </c>
      <c r="I455" s="22" t="s">
        <v>16</v>
      </c>
      <c r="J455" s="22" t="s">
        <v>626</v>
      </c>
      <c r="K455" s="108"/>
      <c r="L455" s="16"/>
      <c r="M455" s="16"/>
      <c r="N455" s="16"/>
      <c r="O455" s="16"/>
      <c r="P455" s="16"/>
      <c r="Q455" s="16"/>
      <c r="R455" s="109"/>
      <c r="S455" s="218" t="str">
        <f>Table3[[#This Row],[Column12]]</f>
        <v>tags included</v>
      </c>
      <c r="T455" s="110"/>
      <c r="U455" s="122" t="str">
        <f>IF(Table3[[#This Row],[TagOrderMethod]]="Ratio:","plants per 1 tag",IF(Table3[[#This Row],[TagOrderMethod]]="tags included","",IF(Table3[[#This Row],[TagOrderMethod]]="Qty:","tags",IF(Table3[[#This Row],[TagOrderMethod]]="Auto:",IF(T455&lt;&gt;"","tags","")))))</f>
        <v/>
      </c>
      <c r="V455" s="243">
        <f>IFERROR(IF(#REF!="",50,(VLOOKUP(#REF!,Data!$A$1:$D$5027,4,FALSE))),50)</f>
        <v>50</v>
      </c>
      <c r="W455" s="243" t="str">
        <f>IF(ISNUMBER(SEARCH("tag",Table3[[#This Row],[Notes]])), "Yes", "No")</f>
        <v>Yes</v>
      </c>
      <c r="X455" s="243" t="str">
        <f>IF(Table3[[#This Row],[Column11]]="yes","tags included","Auto:")</f>
        <v>tags included</v>
      </c>
      <c r="Y455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5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Row],[TagOrderMethod]]="Auto:",IF(T455&gt;0,T455,IF(COUNTBLANK(K455:R455)=8,"",(IF(Table3[[#This Row],[Column11]]&lt;&gt;"no",Table3[[#This Row],[Size]]*(SUM(Table3[[#This Row],[Date 1]:[Date 8]])),"")))),""))),(Table3[[#This Row],[Bundle]])),"")</f>
        <v/>
      </c>
      <c r="AA455" s="74" t="str">
        <f t="shared" ref="AA455:AA492" si="10">IF(SUM(K455:R455)&gt;0,SUM(K455:R455) &amp;" units","")</f>
        <v/>
      </c>
      <c r="AB455" s="111"/>
      <c r="AC455" s="112"/>
      <c r="AD455" s="113"/>
      <c r="AE455" s="114"/>
      <c r="AF455" s="33" t="s">
        <v>16</v>
      </c>
      <c r="AG455" s="33" t="s">
        <v>16</v>
      </c>
      <c r="AH455" s="33" t="s">
        <v>626</v>
      </c>
      <c r="AI455" s="33" t="s">
        <v>16</v>
      </c>
      <c r="AJ455" s="33" t="s">
        <v>626</v>
      </c>
      <c r="AK455" s="105" t="b">
        <f>IF(AND(Table3[[#This Row],[Column7]]=TRUE,COUNTBLANK(Table3[[#This Row],[Date 1]:[Date 8]])=8),TRUE,FALSE)</f>
        <v>0</v>
      </c>
      <c r="AL455" s="105" t="b">
        <f>COUNTIF(Table3[[#This Row],[26]:[512]],"yes")&gt;0</f>
        <v>0</v>
      </c>
      <c r="AM455" s="115" t="e">
        <f>IF(COUNTBLANK(K455:AB455)&lt;&gt;13,IF(Table3[[#This Row],[Comments]]="Please order in multiples of 20. Minimum order of 100.",IF(COUNTBLANK(Table3[[#This Row],[Date 1]:[Order]])=12,"",1),1),IF(OR(G455="yes",H455="yes",I455="yes",F455="yes",#REF!="yes",J455="yes"),1,""))</f>
        <v>#REF!</v>
      </c>
    </row>
    <row r="456" spans="2:39" ht="36" thickBot="1">
      <c r="B456" s="135" t="s">
        <v>8201</v>
      </c>
      <c r="C456" s="133" t="s">
        <v>7614</v>
      </c>
      <c r="D456" s="131" t="s">
        <v>7821</v>
      </c>
      <c r="E456" s="23" t="s">
        <v>7731</v>
      </c>
      <c r="F456" s="22" t="s">
        <v>16</v>
      </c>
      <c r="G456" s="22" t="s">
        <v>16</v>
      </c>
      <c r="H456" s="22"/>
      <c r="I456" s="22" t="s">
        <v>16</v>
      </c>
      <c r="J456" s="22" t="s">
        <v>786</v>
      </c>
      <c r="K456" s="108"/>
      <c r="L456" s="16"/>
      <c r="M456" s="16"/>
      <c r="N456" s="16"/>
      <c r="O456" s="16"/>
      <c r="P456" s="16"/>
      <c r="Q456" s="16"/>
      <c r="R456" s="109"/>
      <c r="S456" s="218" t="str">
        <f>Table3[[#This Row],[Column12]]</f>
        <v>tags included</v>
      </c>
      <c r="T456" s="110"/>
      <c r="U456" s="122" t="str">
        <f>IF(Table3[[#This Row],[TagOrderMethod]]="Ratio:","plants per 1 tag",IF(Table3[[#This Row],[TagOrderMethod]]="tags included","",IF(Table3[[#This Row],[TagOrderMethod]]="Qty:","tags",IF(Table3[[#This Row],[TagOrderMethod]]="Auto:",IF(T456&lt;&gt;"","tags","")))))</f>
        <v/>
      </c>
      <c r="V456" s="243">
        <f>IFERROR(IF(#REF!="",50,(VLOOKUP(#REF!,Data!$A$1:$D$5027,4,FALSE))),50)</f>
        <v>50</v>
      </c>
      <c r="W456" s="243" t="str">
        <f>IF(ISNUMBER(SEARCH("tag",Table3[[#This Row],[Notes]])), "Yes", "No")</f>
        <v>Yes</v>
      </c>
      <c r="X456" s="243" t="str">
        <f>IF(Table3[[#This Row],[Column11]]="yes","tags included","Auto:")</f>
        <v>tags included</v>
      </c>
      <c r="Y456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5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Row],[TagOrderMethod]]="Auto:",IF(T456&gt;0,T456,IF(COUNTBLANK(K456:R456)=8,"",(IF(Table3[[#This Row],[Column11]]&lt;&gt;"no",Table3[[#This Row],[Size]]*(SUM(Table3[[#This Row],[Date 1]:[Date 8]])),"")))),""))),(Table3[[#This Row],[Bundle]])),"")</f>
        <v/>
      </c>
      <c r="AA456" s="74" t="str">
        <f t="shared" si="10"/>
        <v/>
      </c>
      <c r="AB456" s="111"/>
      <c r="AC456" s="112"/>
      <c r="AD456" s="113"/>
      <c r="AE456" s="114"/>
      <c r="AF456" s="33" t="s">
        <v>16</v>
      </c>
      <c r="AG456" s="33" t="s">
        <v>16</v>
      </c>
      <c r="AH456" s="33" t="s">
        <v>626</v>
      </c>
      <c r="AI456" s="33" t="s">
        <v>16</v>
      </c>
      <c r="AJ456" s="33" t="s">
        <v>626</v>
      </c>
      <c r="AK456" s="105" t="b">
        <f>IF(AND(Table3[[#This Row],[Column7]]=TRUE,COUNTBLANK(Table3[[#This Row],[Date 1]:[Date 8]])=8),TRUE,FALSE)</f>
        <v>0</v>
      </c>
      <c r="AL456" s="105" t="b">
        <f>COUNTIF(Table3[[#This Row],[26]:[512]],"yes")&gt;0</f>
        <v>0</v>
      </c>
      <c r="AM456" s="115" t="e">
        <f>IF(COUNTBLANK(K456:AB456)&lt;&gt;13,IF(Table3[[#This Row],[Comments]]="Please order in multiples of 20. Minimum order of 100.",IF(COUNTBLANK(Table3[[#This Row],[Date 1]:[Order]])=12,"",1),1),IF(OR(G456="yes",H456="yes",I456="yes",F456="yes",#REF!="yes",J456="yes"),1,""))</f>
        <v>#REF!</v>
      </c>
    </row>
    <row r="457" spans="2:39" ht="36" thickBot="1">
      <c r="B457" s="135" t="s">
        <v>8201</v>
      </c>
      <c r="C457" s="133" t="s">
        <v>7614</v>
      </c>
      <c r="D457" s="131" t="s">
        <v>7710</v>
      </c>
      <c r="E457" s="23" t="s">
        <v>7731</v>
      </c>
      <c r="F457" s="22" t="s">
        <v>16</v>
      </c>
      <c r="G457" s="22" t="s">
        <v>16</v>
      </c>
      <c r="H457" s="22" t="s">
        <v>626</v>
      </c>
      <c r="I457" s="22" t="s">
        <v>16</v>
      </c>
      <c r="J457" s="22" t="s">
        <v>626</v>
      </c>
      <c r="K457" s="108"/>
      <c r="L457" s="16"/>
      <c r="M457" s="16"/>
      <c r="N457" s="16"/>
      <c r="O457" s="16"/>
      <c r="P457" s="16"/>
      <c r="Q457" s="16"/>
      <c r="R457" s="109"/>
      <c r="S457" s="218" t="str">
        <f>Table3[[#This Row],[Column12]]</f>
        <v>tags included</v>
      </c>
      <c r="T457" s="110"/>
      <c r="U457" s="122" t="str">
        <f>IF(Table3[[#This Row],[TagOrderMethod]]="Ratio:","plants per 1 tag",IF(Table3[[#This Row],[TagOrderMethod]]="tags included","",IF(Table3[[#This Row],[TagOrderMethod]]="Qty:","tags",IF(Table3[[#This Row],[TagOrderMethod]]="Auto:",IF(T457&lt;&gt;"","tags","")))))</f>
        <v/>
      </c>
      <c r="V457" s="243">
        <f>IFERROR(IF(#REF!="",50,(VLOOKUP(#REF!,Data!$A$1:$D$5027,4,FALSE))),50)</f>
        <v>50</v>
      </c>
      <c r="W457" s="243" t="str">
        <f>IF(ISNUMBER(SEARCH("tag",Table3[[#This Row],[Notes]])), "Yes", "No")</f>
        <v>Yes</v>
      </c>
      <c r="X457" s="243" t="str">
        <f>IF(Table3[[#This Row],[Column11]]="yes","tags included","Auto:")</f>
        <v>tags included</v>
      </c>
      <c r="Y457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5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Row],[TagOrderMethod]]="Auto:",IF(T457&gt;0,T457,IF(COUNTBLANK(K457:R457)=8,"",(IF(Table3[[#This Row],[Column11]]&lt;&gt;"no",Table3[[#This Row],[Size]]*(SUM(Table3[[#This Row],[Date 1]:[Date 8]])),"")))),""))),(Table3[[#This Row],[Bundle]])),"")</f>
        <v/>
      </c>
      <c r="AA457" s="74" t="str">
        <f t="shared" si="10"/>
        <v/>
      </c>
      <c r="AB457" s="111"/>
      <c r="AC457" s="112"/>
      <c r="AD457" s="113"/>
      <c r="AE457" s="114"/>
      <c r="AF457" s="33" t="s">
        <v>16</v>
      </c>
      <c r="AG457" s="33" t="s">
        <v>16</v>
      </c>
      <c r="AH457" s="33" t="s">
        <v>626</v>
      </c>
      <c r="AI457" s="33" t="s">
        <v>16</v>
      </c>
      <c r="AJ457" s="33" t="s">
        <v>626</v>
      </c>
      <c r="AK457" s="105" t="b">
        <f>IF(AND(Table3[[#This Row],[Column7]]=TRUE,COUNTBLANK(Table3[[#This Row],[Date 1]:[Date 8]])=8),TRUE,FALSE)</f>
        <v>0</v>
      </c>
      <c r="AL457" s="105" t="b">
        <f>COUNTIF(Table3[[#This Row],[26]:[512]],"yes")&gt;0</f>
        <v>0</v>
      </c>
      <c r="AM457" s="115" t="e">
        <f>IF(COUNTBLANK(K457:AB457)&lt;&gt;13,IF(Table3[[#This Row],[Comments]]="Please order in multiples of 20. Minimum order of 100.",IF(COUNTBLANK(Table3[[#This Row],[Date 1]:[Order]])=12,"",1),1),IF(OR(G457="yes",H457="yes",I457="yes",F457="yes",#REF!="yes",J457="yes"),1,""))</f>
        <v>#REF!</v>
      </c>
    </row>
    <row r="458" spans="2:39" ht="36" thickBot="1">
      <c r="B458" s="135" t="s">
        <v>8201</v>
      </c>
      <c r="C458" s="133" t="s">
        <v>7614</v>
      </c>
      <c r="D458" s="131" t="s">
        <v>7711</v>
      </c>
      <c r="E458" s="23" t="s">
        <v>7731</v>
      </c>
      <c r="F458" s="22" t="s">
        <v>16</v>
      </c>
      <c r="G458" s="22" t="s">
        <v>16</v>
      </c>
      <c r="H458" s="22" t="s">
        <v>626</v>
      </c>
      <c r="I458" s="22" t="s">
        <v>16</v>
      </c>
      <c r="J458" s="22" t="s">
        <v>626</v>
      </c>
      <c r="K458" s="108"/>
      <c r="L458" s="16"/>
      <c r="M458" s="16"/>
      <c r="N458" s="16"/>
      <c r="O458" s="16"/>
      <c r="P458" s="16"/>
      <c r="Q458" s="16"/>
      <c r="R458" s="109"/>
      <c r="S458" s="218" t="str">
        <f>Table3[[#This Row],[Column12]]</f>
        <v>tags included</v>
      </c>
      <c r="T458" s="110"/>
      <c r="U458" s="122" t="str">
        <f>IF(Table3[[#This Row],[TagOrderMethod]]="Ratio:","plants per 1 tag",IF(Table3[[#This Row],[TagOrderMethod]]="tags included","",IF(Table3[[#This Row],[TagOrderMethod]]="Qty:","tags",IF(Table3[[#This Row],[TagOrderMethod]]="Auto:",IF(T458&lt;&gt;"","tags","")))))</f>
        <v/>
      </c>
      <c r="V458" s="243">
        <f>IFERROR(IF(#REF!="",50,(VLOOKUP(#REF!,Data!$A$1:$D$5027,4,FALSE))),50)</f>
        <v>50</v>
      </c>
      <c r="W458" s="243" t="str">
        <f>IF(ISNUMBER(SEARCH("tag",Table3[[#This Row],[Notes]])), "Yes", "No")</f>
        <v>Yes</v>
      </c>
      <c r="X458" s="243" t="str">
        <f>IF(Table3[[#This Row],[Column11]]="yes","tags included","Auto:")</f>
        <v>tags included</v>
      </c>
      <c r="Y458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5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Row],[TagOrderMethod]]="Auto:",IF(T458&gt;0,T458,IF(COUNTBLANK(K458:R458)=8,"",(IF(Table3[[#This Row],[Column11]]&lt;&gt;"no",Table3[[#This Row],[Size]]*(SUM(Table3[[#This Row],[Date 1]:[Date 8]])),"")))),""))),(Table3[[#This Row],[Bundle]])),"")</f>
        <v/>
      </c>
      <c r="AA458" s="74" t="str">
        <f t="shared" si="10"/>
        <v/>
      </c>
      <c r="AB458" s="111"/>
      <c r="AC458" s="112"/>
      <c r="AD458" s="113"/>
      <c r="AE458" s="114"/>
      <c r="AF458" s="33" t="s">
        <v>16</v>
      </c>
      <c r="AG458" s="33" t="s">
        <v>16</v>
      </c>
      <c r="AH458" s="33" t="s">
        <v>626</v>
      </c>
      <c r="AI458" s="33" t="s">
        <v>16</v>
      </c>
      <c r="AJ458" s="33" t="s">
        <v>626</v>
      </c>
      <c r="AK458" s="105" t="b">
        <f>IF(AND(Table3[[#This Row],[Column7]]=TRUE,COUNTBLANK(Table3[[#This Row],[Date 1]:[Date 8]])=8),TRUE,FALSE)</f>
        <v>0</v>
      </c>
      <c r="AL458" s="105" t="b">
        <f>COUNTIF(Table3[[#This Row],[26]:[512]],"yes")&gt;0</f>
        <v>0</v>
      </c>
      <c r="AM458" s="115" t="e">
        <f>IF(COUNTBLANK(K458:AB458)&lt;&gt;13,IF(Table3[[#This Row],[Comments]]="Please order in multiples of 20. Minimum order of 100.",IF(COUNTBLANK(Table3[[#This Row],[Date 1]:[Order]])=12,"",1),1),IF(OR(G458="yes",H458="yes",I458="yes",F458="yes",#REF!="yes",J458="yes"),1,""))</f>
        <v>#REF!</v>
      </c>
    </row>
    <row r="459" spans="2:39" ht="36" thickBot="1">
      <c r="B459" s="135" t="s">
        <v>8201</v>
      </c>
      <c r="C459" s="133" t="s">
        <v>7614</v>
      </c>
      <c r="D459" s="131" t="s">
        <v>7712</v>
      </c>
      <c r="E459" s="23" t="s">
        <v>7731</v>
      </c>
      <c r="F459" s="22" t="s">
        <v>16</v>
      </c>
      <c r="G459" s="22" t="s">
        <v>16</v>
      </c>
      <c r="H459" s="22" t="s">
        <v>626</v>
      </c>
      <c r="I459" s="22" t="s">
        <v>16</v>
      </c>
      <c r="J459" s="22" t="s">
        <v>626</v>
      </c>
      <c r="K459" s="108"/>
      <c r="L459" s="16"/>
      <c r="M459" s="16"/>
      <c r="N459" s="16"/>
      <c r="O459" s="16"/>
      <c r="P459" s="16"/>
      <c r="Q459" s="16"/>
      <c r="R459" s="109"/>
      <c r="S459" s="218" t="str">
        <f>Table3[[#This Row],[Column12]]</f>
        <v>tags included</v>
      </c>
      <c r="T459" s="110"/>
      <c r="U459" s="122" t="str">
        <f>IF(Table3[[#This Row],[TagOrderMethod]]="Ratio:","plants per 1 tag",IF(Table3[[#This Row],[TagOrderMethod]]="tags included","",IF(Table3[[#This Row],[TagOrderMethod]]="Qty:","tags",IF(Table3[[#This Row],[TagOrderMethod]]="Auto:",IF(T459&lt;&gt;"","tags","")))))</f>
        <v/>
      </c>
      <c r="V459" s="243">
        <f>IFERROR(IF(#REF!="",50,(VLOOKUP(#REF!,Data!$A$1:$D$5027,4,FALSE))),50)</f>
        <v>50</v>
      </c>
      <c r="W459" s="243" t="str">
        <f>IF(ISNUMBER(SEARCH("tag",Table3[[#This Row],[Notes]])), "Yes", "No")</f>
        <v>Yes</v>
      </c>
      <c r="X459" s="243" t="str">
        <f>IF(Table3[[#This Row],[Column11]]="yes","tags included","Auto:")</f>
        <v>tags included</v>
      </c>
      <c r="Y459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5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Row],[TagOrderMethod]]="Auto:",IF(T459&gt;0,T459,IF(COUNTBLANK(K459:R459)=8,"",(IF(Table3[[#This Row],[Column11]]&lt;&gt;"no",Table3[[#This Row],[Size]]*(SUM(Table3[[#This Row],[Date 1]:[Date 8]])),"")))),""))),(Table3[[#This Row],[Bundle]])),"")</f>
        <v/>
      </c>
      <c r="AA459" s="74" t="str">
        <f t="shared" si="10"/>
        <v/>
      </c>
      <c r="AB459" s="111"/>
      <c r="AC459" s="112"/>
      <c r="AD459" s="113"/>
      <c r="AE459" s="114"/>
      <c r="AF459" s="33" t="s">
        <v>16</v>
      </c>
      <c r="AG459" s="33" t="s">
        <v>16</v>
      </c>
      <c r="AH459" s="33" t="s">
        <v>626</v>
      </c>
      <c r="AI459" s="33" t="s">
        <v>16</v>
      </c>
      <c r="AJ459" s="33" t="s">
        <v>626</v>
      </c>
      <c r="AK459" s="105" t="b">
        <f>IF(AND(Table3[[#This Row],[Column7]]=TRUE,COUNTBLANK(Table3[[#This Row],[Date 1]:[Date 8]])=8),TRUE,FALSE)</f>
        <v>0</v>
      </c>
      <c r="AL459" s="105" t="b">
        <f>COUNTIF(Table3[[#This Row],[26]:[512]],"yes")&gt;0</f>
        <v>0</v>
      </c>
      <c r="AM459" s="115" t="e">
        <f>IF(COUNTBLANK(K459:AB459)&lt;&gt;13,IF(Table3[[#This Row],[Comments]]="Please order in multiples of 20. Minimum order of 100.",IF(COUNTBLANK(Table3[[#This Row],[Date 1]:[Order]])=12,"",1),1),IF(OR(G459="yes",H459="yes",I459="yes",F459="yes",#REF!="yes",J459="yes"),1,""))</f>
        <v>#REF!</v>
      </c>
    </row>
    <row r="460" spans="2:39" ht="36" thickBot="1">
      <c r="B460" s="135" t="s">
        <v>8201</v>
      </c>
      <c r="C460" s="133" t="s">
        <v>7614</v>
      </c>
      <c r="D460" s="131" t="s">
        <v>8095</v>
      </c>
      <c r="E460" s="23" t="s">
        <v>7731</v>
      </c>
      <c r="F460" s="22" t="s">
        <v>16</v>
      </c>
      <c r="G460" s="22" t="s">
        <v>16</v>
      </c>
      <c r="H460" s="22" t="s">
        <v>626</v>
      </c>
      <c r="I460" s="22" t="s">
        <v>16</v>
      </c>
      <c r="J460" s="22" t="s">
        <v>626</v>
      </c>
      <c r="K460" s="108"/>
      <c r="L460" s="16"/>
      <c r="M460" s="16"/>
      <c r="N460" s="16"/>
      <c r="O460" s="16"/>
      <c r="P460" s="16"/>
      <c r="Q460" s="16"/>
      <c r="R460" s="109"/>
      <c r="S460" s="218" t="str">
        <f>Table3[[#This Row],[Column12]]</f>
        <v>tags included</v>
      </c>
      <c r="T460" s="110"/>
      <c r="U460" s="122" t="str">
        <f>IF(Table3[[#This Row],[TagOrderMethod]]="Ratio:","plants per 1 tag",IF(Table3[[#This Row],[TagOrderMethod]]="tags included","",IF(Table3[[#This Row],[TagOrderMethod]]="Qty:","tags",IF(Table3[[#This Row],[TagOrderMethod]]="Auto:",IF(T460&lt;&gt;"","tags","")))))</f>
        <v/>
      </c>
      <c r="V460" s="243">
        <f>IFERROR(IF(#REF!="",50,(VLOOKUP(#REF!,Data!$A$1:$D$5027,4,FALSE))),50)</f>
        <v>50</v>
      </c>
      <c r="W460" s="243" t="str">
        <f>IF(ISNUMBER(SEARCH("tag",Table3[[#This Row],[Notes]])), "Yes", "No")</f>
        <v>Yes</v>
      </c>
      <c r="X460" s="243" t="str">
        <f>IF(Table3[[#This Row],[Column11]]="yes","tags included","Auto:")</f>
        <v>tags included</v>
      </c>
      <c r="Y460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6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Row],[TagOrderMethod]]="Auto:",IF(T460&gt;0,T460,IF(COUNTBLANK(K460:R460)=8,"",(IF(Table3[[#This Row],[Column11]]&lt;&gt;"no",Table3[[#This Row],[Size]]*(SUM(Table3[[#This Row],[Date 1]:[Date 8]])),"")))),""))),(Table3[[#This Row],[Bundle]])),"")</f>
        <v/>
      </c>
      <c r="AA460" s="74" t="str">
        <f t="shared" si="10"/>
        <v/>
      </c>
      <c r="AB460" s="111"/>
      <c r="AC460" s="112"/>
      <c r="AD460" s="113"/>
      <c r="AE460" s="114"/>
      <c r="AF460" s="33" t="s">
        <v>16</v>
      </c>
      <c r="AG460" s="33" t="s">
        <v>16</v>
      </c>
      <c r="AH460" s="33" t="s">
        <v>626</v>
      </c>
      <c r="AI460" s="33" t="s">
        <v>16</v>
      </c>
      <c r="AJ460" s="33" t="s">
        <v>626</v>
      </c>
      <c r="AK460" s="105" t="b">
        <f>IF(AND(Table3[[#This Row],[Column7]]=TRUE,COUNTBLANK(Table3[[#This Row],[Date 1]:[Date 8]])=8),TRUE,FALSE)</f>
        <v>0</v>
      </c>
      <c r="AL460" s="105" t="b">
        <f>COUNTIF(Table3[[#This Row],[26]:[512]],"yes")&gt;0</f>
        <v>0</v>
      </c>
      <c r="AM460" s="115" t="e">
        <f>IF(COUNTBLANK(K460:AB460)&lt;&gt;13,IF(Table3[[#This Row],[Comments]]="Please order in multiples of 20. Minimum order of 100.",IF(COUNTBLANK(Table3[[#This Row],[Date 1]:[Order]])=12,"",1),1),IF(OR(G460="yes",H460="yes",I460="yes",F460="yes",#REF!="yes",J460="yes"),1,""))</f>
        <v>#REF!</v>
      </c>
    </row>
    <row r="461" spans="2:39" ht="36" thickBot="1">
      <c r="B461" s="135" t="s">
        <v>8201</v>
      </c>
      <c r="C461" s="133" t="s">
        <v>7614</v>
      </c>
      <c r="D461" s="131" t="s">
        <v>7967</v>
      </c>
      <c r="E461" s="23" t="s">
        <v>7731</v>
      </c>
      <c r="F461" s="22" t="s">
        <v>16</v>
      </c>
      <c r="G461" s="22" t="s">
        <v>16</v>
      </c>
      <c r="H461" s="22" t="s">
        <v>626</v>
      </c>
      <c r="I461" s="22" t="s">
        <v>16</v>
      </c>
      <c r="J461" s="22" t="s">
        <v>626</v>
      </c>
      <c r="K461" s="108"/>
      <c r="L461" s="16"/>
      <c r="M461" s="16"/>
      <c r="N461" s="16"/>
      <c r="O461" s="16"/>
      <c r="P461" s="16"/>
      <c r="Q461" s="16"/>
      <c r="R461" s="109"/>
      <c r="S461" s="218" t="str">
        <f>Table3[[#This Row],[Column12]]</f>
        <v>tags included</v>
      </c>
      <c r="T461" s="110"/>
      <c r="U461" s="122" t="str">
        <f>IF(Table3[[#This Row],[TagOrderMethod]]="Ratio:","plants per 1 tag",IF(Table3[[#This Row],[TagOrderMethod]]="tags included","",IF(Table3[[#This Row],[TagOrderMethod]]="Qty:","tags",IF(Table3[[#This Row],[TagOrderMethod]]="Auto:",IF(T461&lt;&gt;"","tags","")))))</f>
        <v/>
      </c>
      <c r="V461" s="243">
        <f>IFERROR(IF(#REF!="",50,(VLOOKUP(#REF!,Data!$A$1:$D$5027,4,FALSE))),50)</f>
        <v>50</v>
      </c>
      <c r="W461" s="243" t="str">
        <f>IF(ISNUMBER(SEARCH("tag",Table3[[#This Row],[Notes]])), "Yes", "No")</f>
        <v>Yes</v>
      </c>
      <c r="X461" s="243" t="str">
        <f>IF(Table3[[#This Row],[Column11]]="yes","tags included","Auto:")</f>
        <v>tags included</v>
      </c>
      <c r="Y461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6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Row],[TagOrderMethod]]="Auto:",IF(T461&gt;0,T461,IF(COUNTBLANK(K461:R461)=8,"",(IF(Table3[[#This Row],[Column11]]&lt;&gt;"no",Table3[[#This Row],[Size]]*(SUM(Table3[[#This Row],[Date 1]:[Date 8]])),"")))),""))),(Table3[[#This Row],[Bundle]])),"")</f>
        <v/>
      </c>
      <c r="AA461" s="74" t="str">
        <f t="shared" si="10"/>
        <v/>
      </c>
      <c r="AB461" s="111"/>
      <c r="AC461" s="112"/>
      <c r="AD461" s="113"/>
      <c r="AE461" s="114"/>
      <c r="AF461" s="33" t="s">
        <v>16</v>
      </c>
      <c r="AG461" s="33" t="s">
        <v>16</v>
      </c>
      <c r="AH461" s="33" t="s">
        <v>626</v>
      </c>
      <c r="AI461" s="33" t="s">
        <v>16</v>
      </c>
      <c r="AJ461" s="33" t="s">
        <v>626</v>
      </c>
      <c r="AK461" s="105" t="b">
        <f>IF(AND(Table3[[#This Row],[Column7]]=TRUE,COUNTBLANK(Table3[[#This Row],[Date 1]:[Date 8]])=8),TRUE,FALSE)</f>
        <v>0</v>
      </c>
      <c r="AL461" s="105" t="b">
        <f>COUNTIF(Table3[[#This Row],[26]:[512]],"yes")&gt;0</f>
        <v>0</v>
      </c>
      <c r="AM461" s="115" t="e">
        <f>IF(COUNTBLANK(K461:AB461)&lt;&gt;13,IF(Table3[[#This Row],[Comments]]="Please order in multiples of 20. Minimum order of 100.",IF(COUNTBLANK(Table3[[#This Row],[Date 1]:[Order]])=12,"",1),1),IF(OR(G461="yes",H461="yes",I461="yes",F461="yes",#REF!="yes",J461="yes"),1,""))</f>
        <v>#REF!</v>
      </c>
    </row>
    <row r="462" spans="2:39" ht="36" thickBot="1">
      <c r="B462" s="135" t="s">
        <v>8201</v>
      </c>
      <c r="C462" s="133" t="s">
        <v>7614</v>
      </c>
      <c r="D462" s="131" t="s">
        <v>7713</v>
      </c>
      <c r="E462" s="23" t="s">
        <v>7731</v>
      </c>
      <c r="F462" s="22" t="s">
        <v>16</v>
      </c>
      <c r="G462" s="22" t="s">
        <v>16</v>
      </c>
      <c r="H462" s="22" t="s">
        <v>626</v>
      </c>
      <c r="I462" s="22" t="s">
        <v>16</v>
      </c>
      <c r="J462" s="22" t="s">
        <v>626</v>
      </c>
      <c r="K462" s="108"/>
      <c r="L462" s="16"/>
      <c r="M462" s="16"/>
      <c r="N462" s="16"/>
      <c r="O462" s="16"/>
      <c r="P462" s="16"/>
      <c r="Q462" s="16"/>
      <c r="R462" s="109"/>
      <c r="S462" s="218" t="str">
        <f>Table3[[#This Row],[Column12]]</f>
        <v>tags included</v>
      </c>
      <c r="T462" s="110"/>
      <c r="U462" s="122" t="str">
        <f>IF(Table3[[#This Row],[TagOrderMethod]]="Ratio:","plants per 1 tag",IF(Table3[[#This Row],[TagOrderMethod]]="tags included","",IF(Table3[[#This Row],[TagOrderMethod]]="Qty:","tags",IF(Table3[[#This Row],[TagOrderMethod]]="Auto:",IF(T462&lt;&gt;"","tags","")))))</f>
        <v/>
      </c>
      <c r="V462" s="243">
        <f>IFERROR(IF(#REF!="",50,(VLOOKUP(#REF!,Data!$A$1:$D$5027,4,FALSE))),50)</f>
        <v>50</v>
      </c>
      <c r="W462" s="243" t="str">
        <f>IF(ISNUMBER(SEARCH("tag",Table3[[#This Row],[Notes]])), "Yes", "No")</f>
        <v>Yes</v>
      </c>
      <c r="X462" s="243" t="str">
        <f>IF(Table3[[#This Row],[Column11]]="yes","tags included","Auto:")</f>
        <v>tags included</v>
      </c>
      <c r="Y462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6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Row],[TagOrderMethod]]="Auto:",IF(T462&gt;0,T462,IF(COUNTBLANK(K462:R462)=8,"",(IF(Table3[[#This Row],[Column11]]&lt;&gt;"no",Table3[[#This Row],[Size]]*(SUM(Table3[[#This Row],[Date 1]:[Date 8]])),"")))),""))),(Table3[[#This Row],[Bundle]])),"")</f>
        <v/>
      </c>
      <c r="AA462" s="74" t="str">
        <f t="shared" si="10"/>
        <v/>
      </c>
      <c r="AB462" s="111"/>
      <c r="AC462" s="112"/>
      <c r="AD462" s="113"/>
      <c r="AE462" s="114"/>
      <c r="AF462" s="33" t="s">
        <v>16</v>
      </c>
      <c r="AG462" s="33" t="s">
        <v>16</v>
      </c>
      <c r="AH462" s="33" t="s">
        <v>626</v>
      </c>
      <c r="AI462" s="33" t="s">
        <v>16</v>
      </c>
      <c r="AJ462" s="33" t="s">
        <v>626</v>
      </c>
      <c r="AK462" s="105" t="b">
        <f>IF(AND(Table3[[#This Row],[Column7]]=TRUE,COUNTBLANK(Table3[[#This Row],[Date 1]:[Date 8]])=8),TRUE,FALSE)</f>
        <v>0</v>
      </c>
      <c r="AL462" s="105" t="b">
        <f>COUNTIF(Table3[[#This Row],[26]:[512]],"yes")&gt;0</f>
        <v>0</v>
      </c>
      <c r="AM462" s="115" t="e">
        <f>IF(COUNTBLANK(K462:AB462)&lt;&gt;13,IF(Table3[[#This Row],[Comments]]="Please order in multiples of 20. Minimum order of 100.",IF(COUNTBLANK(Table3[[#This Row],[Date 1]:[Order]])=12,"",1),1),IF(OR(G462="yes",H462="yes",I462="yes",F462="yes",#REF!="yes",J462="yes"),1,""))</f>
        <v>#REF!</v>
      </c>
    </row>
    <row r="463" spans="2:39" ht="36" thickBot="1">
      <c r="B463" s="135" t="s">
        <v>8201</v>
      </c>
      <c r="C463" s="133" t="s">
        <v>7614</v>
      </c>
      <c r="D463" s="131" t="s">
        <v>7714</v>
      </c>
      <c r="E463" s="23" t="s">
        <v>7731</v>
      </c>
      <c r="F463" s="22" t="s">
        <v>16</v>
      </c>
      <c r="G463" s="22" t="s">
        <v>16</v>
      </c>
      <c r="H463" s="22" t="s">
        <v>626</v>
      </c>
      <c r="I463" s="22" t="s">
        <v>16</v>
      </c>
      <c r="J463" s="22" t="s">
        <v>626</v>
      </c>
      <c r="K463" s="108"/>
      <c r="L463" s="16"/>
      <c r="M463" s="16"/>
      <c r="N463" s="16"/>
      <c r="O463" s="16"/>
      <c r="P463" s="16"/>
      <c r="Q463" s="16"/>
      <c r="R463" s="109"/>
      <c r="S463" s="218" t="str">
        <f>Table3[[#This Row],[Column12]]</f>
        <v>tags included</v>
      </c>
      <c r="T463" s="110"/>
      <c r="U463" s="122" t="str">
        <f>IF(Table3[[#This Row],[TagOrderMethod]]="Ratio:","plants per 1 tag",IF(Table3[[#This Row],[TagOrderMethod]]="tags included","",IF(Table3[[#This Row],[TagOrderMethod]]="Qty:","tags",IF(Table3[[#This Row],[TagOrderMethod]]="Auto:",IF(T463&lt;&gt;"","tags","")))))</f>
        <v/>
      </c>
      <c r="V463" s="243">
        <f>IFERROR(IF(#REF!="",50,(VLOOKUP(#REF!,Data!$A$1:$D$5027,4,FALSE))),50)</f>
        <v>50</v>
      </c>
      <c r="W463" s="243" t="str">
        <f>IF(ISNUMBER(SEARCH("tag",Table3[[#This Row],[Notes]])), "Yes", "No")</f>
        <v>Yes</v>
      </c>
      <c r="X463" s="243" t="str">
        <f>IF(Table3[[#This Row],[Column11]]="yes","tags included","Auto:")</f>
        <v>tags included</v>
      </c>
      <c r="Y463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6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Row],[TagOrderMethod]]="Auto:",IF(T463&gt;0,T463,IF(COUNTBLANK(K463:R463)=8,"",(IF(Table3[[#This Row],[Column11]]&lt;&gt;"no",Table3[[#This Row],[Size]]*(SUM(Table3[[#This Row],[Date 1]:[Date 8]])),"")))),""))),(Table3[[#This Row],[Bundle]])),"")</f>
        <v/>
      </c>
      <c r="AA463" s="74" t="str">
        <f t="shared" si="10"/>
        <v/>
      </c>
      <c r="AB463" s="111"/>
      <c r="AC463" s="112"/>
      <c r="AD463" s="113"/>
      <c r="AE463" s="114"/>
      <c r="AF463" s="33" t="s">
        <v>16</v>
      </c>
      <c r="AG463" s="33" t="s">
        <v>16</v>
      </c>
      <c r="AH463" s="33" t="s">
        <v>626</v>
      </c>
      <c r="AI463" s="33" t="s">
        <v>16</v>
      </c>
      <c r="AJ463" s="33" t="s">
        <v>626</v>
      </c>
      <c r="AK463" s="105" t="b">
        <f>IF(AND(Table3[[#This Row],[Column7]]=TRUE,COUNTBLANK(Table3[[#This Row],[Date 1]:[Date 8]])=8),TRUE,FALSE)</f>
        <v>0</v>
      </c>
      <c r="AL463" s="105" t="b">
        <f>COUNTIF(Table3[[#This Row],[26]:[512]],"yes")&gt;0</f>
        <v>0</v>
      </c>
      <c r="AM463" s="115" t="e">
        <f>IF(COUNTBLANK(K463:AB463)&lt;&gt;13,IF(Table3[[#This Row],[Comments]]="Please order in multiples of 20. Minimum order of 100.",IF(COUNTBLANK(Table3[[#This Row],[Date 1]:[Order]])=12,"",1),1),IF(OR(G463="yes",H463="yes",I463="yes",F463="yes",#REF!="yes",J463="yes"),1,""))</f>
        <v>#REF!</v>
      </c>
    </row>
    <row r="464" spans="2:39" ht="36" thickBot="1">
      <c r="B464" s="135" t="s">
        <v>8201</v>
      </c>
      <c r="C464" s="133" t="s">
        <v>7614</v>
      </c>
      <c r="D464" s="131" t="s">
        <v>7715</v>
      </c>
      <c r="E464" s="23" t="s">
        <v>7731</v>
      </c>
      <c r="F464" s="22" t="s">
        <v>16</v>
      </c>
      <c r="G464" s="22" t="s">
        <v>16</v>
      </c>
      <c r="H464" s="22" t="s">
        <v>626</v>
      </c>
      <c r="I464" s="22" t="s">
        <v>16</v>
      </c>
      <c r="J464" s="22" t="s">
        <v>626</v>
      </c>
      <c r="K464" s="108"/>
      <c r="L464" s="16"/>
      <c r="M464" s="16"/>
      <c r="N464" s="16"/>
      <c r="O464" s="16"/>
      <c r="P464" s="16"/>
      <c r="Q464" s="16"/>
      <c r="R464" s="109"/>
      <c r="S464" s="218" t="str">
        <f>Table3[[#This Row],[Column12]]</f>
        <v>tags included</v>
      </c>
      <c r="T464" s="110"/>
      <c r="U464" s="122" t="str">
        <f>IF(Table3[[#This Row],[TagOrderMethod]]="Ratio:","plants per 1 tag",IF(Table3[[#This Row],[TagOrderMethod]]="tags included","",IF(Table3[[#This Row],[TagOrderMethod]]="Qty:","tags",IF(Table3[[#This Row],[TagOrderMethod]]="Auto:",IF(T464&lt;&gt;"","tags","")))))</f>
        <v/>
      </c>
      <c r="V464" s="243">
        <f>IFERROR(IF(#REF!="",50,(VLOOKUP(#REF!,Data!$A$1:$D$5027,4,FALSE))),50)</f>
        <v>50</v>
      </c>
      <c r="W464" s="243" t="str">
        <f>IF(ISNUMBER(SEARCH("tag",Table3[[#This Row],[Notes]])), "Yes", "No")</f>
        <v>Yes</v>
      </c>
      <c r="X464" s="243" t="str">
        <f>IF(Table3[[#This Row],[Column11]]="yes","tags included","Auto:")</f>
        <v>tags included</v>
      </c>
      <c r="Y464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6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Row],[TagOrderMethod]]="Auto:",IF(T464&gt;0,T464,IF(COUNTBLANK(K464:R464)=8,"",(IF(Table3[[#This Row],[Column11]]&lt;&gt;"no",Table3[[#This Row],[Size]]*(SUM(Table3[[#This Row],[Date 1]:[Date 8]])),"")))),""))),(Table3[[#This Row],[Bundle]])),"")</f>
        <v/>
      </c>
      <c r="AA464" s="74" t="str">
        <f t="shared" si="10"/>
        <v/>
      </c>
      <c r="AB464" s="111"/>
      <c r="AC464" s="112"/>
      <c r="AD464" s="113"/>
      <c r="AE464" s="114"/>
      <c r="AF464" s="33" t="s">
        <v>16</v>
      </c>
      <c r="AG464" s="33" t="s">
        <v>16</v>
      </c>
      <c r="AH464" s="33" t="s">
        <v>626</v>
      </c>
      <c r="AI464" s="33" t="s">
        <v>16</v>
      </c>
      <c r="AJ464" s="33" t="s">
        <v>626</v>
      </c>
      <c r="AK464" s="105" t="b">
        <f>IF(AND(Table3[[#This Row],[Column7]]=TRUE,COUNTBLANK(Table3[[#This Row],[Date 1]:[Date 8]])=8),TRUE,FALSE)</f>
        <v>0</v>
      </c>
      <c r="AL464" s="105" t="b">
        <f>COUNTIF(Table3[[#This Row],[26]:[512]],"yes")&gt;0</f>
        <v>0</v>
      </c>
      <c r="AM464" s="115" t="e">
        <f>IF(COUNTBLANK(K464:AB464)&lt;&gt;13,IF(Table3[[#This Row],[Comments]]="Please order in multiples of 20. Minimum order of 100.",IF(COUNTBLANK(Table3[[#This Row],[Date 1]:[Order]])=12,"",1),1),IF(OR(G464="yes",H464="yes",I464="yes",F464="yes",#REF!="yes",J464="yes"),1,""))</f>
        <v>#REF!</v>
      </c>
    </row>
    <row r="465" spans="2:42" ht="36" thickBot="1">
      <c r="B465" s="135" t="s">
        <v>8201</v>
      </c>
      <c r="C465" s="133" t="s">
        <v>7615</v>
      </c>
      <c r="D465" s="131" t="s">
        <v>7716</v>
      </c>
      <c r="E465" s="23" t="s">
        <v>7731</v>
      </c>
      <c r="F465" s="22" t="s">
        <v>16</v>
      </c>
      <c r="G465" s="22" t="s">
        <v>16</v>
      </c>
      <c r="H465" s="22" t="s">
        <v>626</v>
      </c>
      <c r="I465" s="22" t="s">
        <v>16</v>
      </c>
      <c r="J465" s="22" t="s">
        <v>626</v>
      </c>
      <c r="K465" s="108"/>
      <c r="L465" s="16"/>
      <c r="M465" s="16"/>
      <c r="N465" s="16"/>
      <c r="O465" s="16"/>
      <c r="P465" s="16"/>
      <c r="Q465" s="16"/>
      <c r="R465" s="109"/>
      <c r="S465" s="218" t="str">
        <f>Table3[[#This Row],[Column12]]</f>
        <v>tags included</v>
      </c>
      <c r="T465" s="110"/>
      <c r="U465" s="122" t="str">
        <f>IF(Table3[[#This Row],[TagOrderMethod]]="Ratio:","plants per 1 tag",IF(Table3[[#This Row],[TagOrderMethod]]="tags included","",IF(Table3[[#This Row],[TagOrderMethod]]="Qty:","tags",IF(Table3[[#This Row],[TagOrderMethod]]="Auto:",IF(T465&lt;&gt;"","tags","")))))</f>
        <v/>
      </c>
      <c r="V465" s="243">
        <f>IFERROR(IF(#REF!="",50,(VLOOKUP(#REF!,Data!$A$1:$D$5027,4,FALSE))),50)</f>
        <v>50</v>
      </c>
      <c r="W465" s="243" t="str">
        <f>IF(ISNUMBER(SEARCH("tag",Table3[[#This Row],[Notes]])), "Yes", "No")</f>
        <v>Yes</v>
      </c>
      <c r="X465" s="243" t="str">
        <f>IF(Table3[[#This Row],[Column11]]="yes","tags included","Auto:")</f>
        <v>tags included</v>
      </c>
      <c r="Y465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6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Row],[TagOrderMethod]]="Auto:",IF(T465&gt;0,T465,IF(COUNTBLANK(K465:R465)=8,"",(IF(Table3[[#This Row],[Column11]]&lt;&gt;"no",Table3[[#This Row],[Size]]*(SUM(Table3[[#This Row],[Date 1]:[Date 8]])),"")))),""))),(Table3[[#This Row],[Bundle]])),"")</f>
        <v/>
      </c>
      <c r="AA465" s="74" t="str">
        <f t="shared" si="10"/>
        <v/>
      </c>
      <c r="AB465" s="111"/>
      <c r="AC465" s="112"/>
      <c r="AD465" s="113"/>
      <c r="AE465" s="114"/>
      <c r="AF465" s="33" t="s">
        <v>16</v>
      </c>
      <c r="AG465" s="33" t="s">
        <v>16</v>
      </c>
      <c r="AH465" s="33" t="s">
        <v>626</v>
      </c>
      <c r="AI465" s="33" t="s">
        <v>16</v>
      </c>
      <c r="AJ465" s="33" t="s">
        <v>626</v>
      </c>
      <c r="AK465" s="105" t="b">
        <f>IF(AND(Table3[[#This Row],[Column7]]=TRUE,COUNTBLANK(Table3[[#This Row],[Date 1]:[Date 8]])=8),TRUE,FALSE)</f>
        <v>0</v>
      </c>
      <c r="AL465" s="105" t="b">
        <f>COUNTIF(Table3[[#This Row],[26]:[512]],"yes")&gt;0</f>
        <v>0</v>
      </c>
      <c r="AM465" s="115" t="e">
        <f>IF(COUNTBLANK(K465:AB465)&lt;&gt;13,IF(Table3[[#This Row],[Comments]]="Please order in multiples of 20. Minimum order of 100.",IF(COUNTBLANK(Table3[[#This Row],[Date 1]:[Order]])=12,"",1),1),IF(OR(G465="yes",H465="yes",I465="yes",F465="yes",#REF!="yes",J465="yes"),1,""))</f>
        <v>#REF!</v>
      </c>
    </row>
    <row r="466" spans="2:42" ht="36" thickBot="1">
      <c r="B466" s="135" t="s">
        <v>8201</v>
      </c>
      <c r="C466" s="133" t="s">
        <v>7615</v>
      </c>
      <c r="D466" s="131" t="s">
        <v>7822</v>
      </c>
      <c r="E466" s="23" t="s">
        <v>7731</v>
      </c>
      <c r="F466" s="22" t="s">
        <v>16</v>
      </c>
      <c r="G466" s="22" t="s">
        <v>16</v>
      </c>
      <c r="H466" s="22" t="s">
        <v>626</v>
      </c>
      <c r="I466" s="22" t="s">
        <v>16</v>
      </c>
      <c r="J466" s="22" t="s">
        <v>626</v>
      </c>
      <c r="K466" s="108"/>
      <c r="L466" s="16"/>
      <c r="M466" s="16"/>
      <c r="N466" s="16"/>
      <c r="O466" s="16"/>
      <c r="P466" s="16"/>
      <c r="Q466" s="16"/>
      <c r="R466" s="109"/>
      <c r="S466" s="218" t="str">
        <f>Table3[[#This Row],[Column12]]</f>
        <v>tags included</v>
      </c>
      <c r="T466" s="110"/>
      <c r="U466" s="122" t="str">
        <f>IF(Table3[[#This Row],[TagOrderMethod]]="Ratio:","plants per 1 tag",IF(Table3[[#This Row],[TagOrderMethod]]="tags included","",IF(Table3[[#This Row],[TagOrderMethod]]="Qty:","tags",IF(Table3[[#This Row],[TagOrderMethod]]="Auto:",IF(T466&lt;&gt;"","tags","")))))</f>
        <v/>
      </c>
      <c r="V466" s="243">
        <f>IFERROR(IF(#REF!="",50,(VLOOKUP(#REF!,Data!$A$1:$D$5027,4,FALSE))),50)</f>
        <v>50</v>
      </c>
      <c r="W466" s="243" t="str">
        <f>IF(ISNUMBER(SEARCH("tag",Table3[[#This Row],[Notes]])), "Yes", "No")</f>
        <v>Yes</v>
      </c>
      <c r="X466" s="243" t="str">
        <f>IF(Table3[[#This Row],[Column11]]="yes","tags included","Auto:")</f>
        <v>tags included</v>
      </c>
      <c r="Y466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6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Row],[TagOrderMethod]]="Auto:",IF(T466&gt;0,T466,IF(COUNTBLANK(K466:R466)=8,"",(IF(Table3[[#This Row],[Column11]]&lt;&gt;"no",Table3[[#This Row],[Size]]*(SUM(Table3[[#This Row],[Date 1]:[Date 8]])),"")))),""))),(Table3[[#This Row],[Bundle]])),"")</f>
        <v/>
      </c>
      <c r="AA466" s="74" t="str">
        <f t="shared" si="10"/>
        <v/>
      </c>
      <c r="AB466" s="111"/>
      <c r="AC466" s="112"/>
      <c r="AD466" s="113"/>
      <c r="AE466" s="114"/>
      <c r="AF466" s="33" t="s">
        <v>16</v>
      </c>
      <c r="AG466" s="33" t="s">
        <v>16</v>
      </c>
      <c r="AH466" s="33" t="s">
        <v>626</v>
      </c>
      <c r="AI466" s="33" t="s">
        <v>16</v>
      </c>
      <c r="AJ466" s="33" t="s">
        <v>626</v>
      </c>
      <c r="AK466" s="105" t="b">
        <f>IF(AND(Table3[[#This Row],[Column7]]=TRUE,COUNTBLANK(Table3[[#This Row],[Date 1]:[Date 8]])=8),TRUE,FALSE)</f>
        <v>0</v>
      </c>
      <c r="AL466" s="105" t="b">
        <f>COUNTIF(Table3[[#This Row],[26]:[512]],"yes")&gt;0</f>
        <v>0</v>
      </c>
      <c r="AM466" s="115" t="e">
        <f>IF(COUNTBLANK(K466:AB466)&lt;&gt;13,IF(Table3[[#This Row],[Comments]]="Please order in multiples of 20. Minimum order of 100.",IF(COUNTBLANK(Table3[[#This Row],[Date 1]:[Order]])=12,"",1),1),IF(OR(G466="yes",H466="yes",I466="yes",F466="yes",#REF!="yes",J466="yes"),1,""))</f>
        <v>#REF!</v>
      </c>
    </row>
    <row r="467" spans="2:42" ht="36" thickBot="1">
      <c r="B467" s="135" t="s">
        <v>8201</v>
      </c>
      <c r="C467" s="133" t="s">
        <v>7615</v>
      </c>
      <c r="D467" s="131" t="s">
        <v>7717</v>
      </c>
      <c r="E467" s="23" t="s">
        <v>7731</v>
      </c>
      <c r="F467" s="22" t="s">
        <v>16</v>
      </c>
      <c r="G467" s="22" t="s">
        <v>16</v>
      </c>
      <c r="H467" s="22" t="s">
        <v>626</v>
      </c>
      <c r="I467" s="22" t="s">
        <v>16</v>
      </c>
      <c r="J467" s="22" t="s">
        <v>626</v>
      </c>
      <c r="K467" s="108"/>
      <c r="L467" s="16"/>
      <c r="M467" s="16"/>
      <c r="N467" s="16"/>
      <c r="O467" s="16"/>
      <c r="P467" s="16"/>
      <c r="Q467" s="16"/>
      <c r="R467" s="109"/>
      <c r="S467" s="218" t="str">
        <f>Table3[[#This Row],[Column12]]</f>
        <v>tags included</v>
      </c>
      <c r="T467" s="110"/>
      <c r="U467" s="122" t="str">
        <f>IF(Table3[[#This Row],[TagOrderMethod]]="Ratio:","plants per 1 tag",IF(Table3[[#This Row],[TagOrderMethod]]="tags included","",IF(Table3[[#This Row],[TagOrderMethod]]="Qty:","tags",IF(Table3[[#This Row],[TagOrderMethod]]="Auto:",IF(T467&lt;&gt;"","tags","")))))</f>
        <v/>
      </c>
      <c r="V467" s="243">
        <f>IFERROR(IF(#REF!="",50,(VLOOKUP(#REF!,Data!$A$1:$D$5027,4,FALSE))),50)</f>
        <v>50</v>
      </c>
      <c r="W467" s="243" t="str">
        <f>IF(ISNUMBER(SEARCH("tag",Table3[[#This Row],[Notes]])), "Yes", "No")</f>
        <v>Yes</v>
      </c>
      <c r="X467" s="243" t="str">
        <f>IF(Table3[[#This Row],[Column11]]="yes","tags included","Auto:")</f>
        <v>tags included</v>
      </c>
      <c r="Y467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6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Row],[TagOrderMethod]]="Auto:",IF(T467&gt;0,T467,IF(COUNTBLANK(K467:R467)=8,"",(IF(Table3[[#This Row],[Column11]]&lt;&gt;"no",Table3[[#This Row],[Size]]*(SUM(Table3[[#This Row],[Date 1]:[Date 8]])),"")))),""))),(Table3[[#This Row],[Bundle]])),"")</f>
        <v/>
      </c>
      <c r="AA467" s="74" t="str">
        <f t="shared" si="10"/>
        <v/>
      </c>
      <c r="AB467" s="111"/>
      <c r="AC467" s="112"/>
      <c r="AD467" s="113"/>
      <c r="AE467" s="114"/>
      <c r="AF467" s="33" t="s">
        <v>16</v>
      </c>
      <c r="AG467" s="33" t="s">
        <v>16</v>
      </c>
      <c r="AH467" s="33" t="s">
        <v>626</v>
      </c>
      <c r="AI467" s="33" t="s">
        <v>16</v>
      </c>
      <c r="AJ467" s="33" t="s">
        <v>626</v>
      </c>
      <c r="AK467" s="105" t="b">
        <f>IF(AND(Table3[[#This Row],[Column7]]=TRUE,COUNTBLANK(Table3[[#This Row],[Date 1]:[Date 8]])=8),TRUE,FALSE)</f>
        <v>0</v>
      </c>
      <c r="AL467" s="105" t="b">
        <f>COUNTIF(Table3[[#This Row],[26]:[512]],"yes")&gt;0</f>
        <v>0</v>
      </c>
      <c r="AM467" s="115" t="e">
        <f>IF(COUNTBLANK(K467:AB467)&lt;&gt;13,IF(Table3[[#This Row],[Comments]]="Please order in multiples of 20. Minimum order of 100.",IF(COUNTBLANK(Table3[[#This Row],[Date 1]:[Order]])=12,"",1),1),IF(OR(G467="yes",H467="yes",I467="yes",F467="yes",#REF!="yes",J467="yes"),1,""))</f>
        <v>#REF!</v>
      </c>
    </row>
    <row r="468" spans="2:42" ht="36" thickBot="1">
      <c r="B468" s="135" t="s">
        <v>8201</v>
      </c>
      <c r="C468" s="133" t="s">
        <v>7615</v>
      </c>
      <c r="D468" s="131" t="s">
        <v>7765</v>
      </c>
      <c r="E468" s="23" t="s">
        <v>7731</v>
      </c>
      <c r="F468" s="22" t="s">
        <v>16</v>
      </c>
      <c r="G468" s="22" t="s">
        <v>16</v>
      </c>
      <c r="H468" s="22" t="s">
        <v>626</v>
      </c>
      <c r="I468" s="22" t="s">
        <v>16</v>
      </c>
      <c r="J468" s="22" t="s">
        <v>626</v>
      </c>
      <c r="K468" s="108"/>
      <c r="L468" s="16"/>
      <c r="M468" s="16"/>
      <c r="N468" s="16"/>
      <c r="O468" s="16"/>
      <c r="P468" s="16"/>
      <c r="Q468" s="16"/>
      <c r="R468" s="109"/>
      <c r="S468" s="218" t="str">
        <f>Table3[[#This Row],[Column12]]</f>
        <v>tags included</v>
      </c>
      <c r="T468" s="110"/>
      <c r="U468" s="122" t="str">
        <f>IF(Table3[[#This Row],[TagOrderMethod]]="Ratio:","plants per 1 tag",IF(Table3[[#This Row],[TagOrderMethod]]="tags included","",IF(Table3[[#This Row],[TagOrderMethod]]="Qty:","tags",IF(Table3[[#This Row],[TagOrderMethod]]="Auto:",IF(T468&lt;&gt;"","tags","")))))</f>
        <v/>
      </c>
      <c r="V468" s="243">
        <f>IFERROR(IF(#REF!="",50,(VLOOKUP(#REF!,Data!$A$1:$D$5027,4,FALSE))),50)</f>
        <v>50</v>
      </c>
      <c r="W468" s="243" t="str">
        <f>IF(ISNUMBER(SEARCH("tag",Table3[[#This Row],[Notes]])), "Yes", "No")</f>
        <v>Yes</v>
      </c>
      <c r="X468" s="243" t="str">
        <f>IF(Table3[[#This Row],[Column11]]="yes","tags included","Auto:")</f>
        <v>tags included</v>
      </c>
      <c r="Y468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6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Row],[TagOrderMethod]]="Auto:",IF(T468&gt;0,T468,IF(COUNTBLANK(K468:R468)=8,"",(IF(Table3[[#This Row],[Column11]]&lt;&gt;"no",Table3[[#This Row],[Size]]*(SUM(Table3[[#This Row],[Date 1]:[Date 8]])),"")))),""))),(Table3[[#This Row],[Bundle]])),"")</f>
        <v/>
      </c>
      <c r="AA468" s="74" t="str">
        <f t="shared" si="10"/>
        <v/>
      </c>
      <c r="AB468" s="111"/>
      <c r="AC468" s="112"/>
      <c r="AD468" s="113"/>
      <c r="AE468" s="114"/>
      <c r="AF468" s="33" t="s">
        <v>16</v>
      </c>
      <c r="AG468" s="33" t="s">
        <v>16</v>
      </c>
      <c r="AH468" s="33" t="s">
        <v>626</v>
      </c>
      <c r="AI468" s="33" t="s">
        <v>16</v>
      </c>
      <c r="AJ468" s="33" t="s">
        <v>626</v>
      </c>
      <c r="AK468" s="105" t="b">
        <f>IF(AND(Table3[[#This Row],[Column7]]=TRUE,COUNTBLANK(Table3[[#This Row],[Date 1]:[Date 8]])=8),TRUE,FALSE)</f>
        <v>0</v>
      </c>
      <c r="AL468" s="105" t="b">
        <f>COUNTIF(Table3[[#This Row],[26]:[512]],"yes")&gt;0</f>
        <v>0</v>
      </c>
      <c r="AM468" s="115" t="e">
        <f>IF(COUNTBLANK(K468:AB468)&lt;&gt;13,IF(Table3[[#This Row],[Comments]]="Please order in multiples of 20. Minimum order of 100.",IF(COUNTBLANK(Table3[[#This Row],[Date 1]:[Order]])=12,"",1),1),IF(OR(G468="yes",H468="yes",I468="yes",F468="yes",#REF!="yes",J468="yes"),1,""))</f>
        <v>#REF!</v>
      </c>
    </row>
    <row r="469" spans="2:42" ht="36" thickBot="1">
      <c r="B469" s="135" t="s">
        <v>8201</v>
      </c>
      <c r="C469" s="133" t="s">
        <v>7615</v>
      </c>
      <c r="D469" s="131" t="s">
        <v>7766</v>
      </c>
      <c r="E469" s="23" t="s">
        <v>7731</v>
      </c>
      <c r="F469" s="22" t="s">
        <v>16</v>
      </c>
      <c r="G469" s="22" t="s">
        <v>16</v>
      </c>
      <c r="H469" s="22" t="s">
        <v>626</v>
      </c>
      <c r="I469" s="22" t="s">
        <v>16</v>
      </c>
      <c r="J469" s="22" t="s">
        <v>626</v>
      </c>
      <c r="K469" s="108"/>
      <c r="L469" s="16"/>
      <c r="M469" s="16"/>
      <c r="N469" s="16"/>
      <c r="O469" s="16"/>
      <c r="P469" s="16"/>
      <c r="Q469" s="16"/>
      <c r="R469" s="109"/>
      <c r="S469" s="218" t="str">
        <f>Table3[[#This Row],[Column12]]</f>
        <v>tags included</v>
      </c>
      <c r="T469" s="110"/>
      <c r="U469" s="122" t="str">
        <f>IF(Table3[[#This Row],[TagOrderMethod]]="Ratio:","plants per 1 tag",IF(Table3[[#This Row],[TagOrderMethod]]="tags included","",IF(Table3[[#This Row],[TagOrderMethod]]="Qty:","tags",IF(Table3[[#This Row],[TagOrderMethod]]="Auto:",IF(T469&lt;&gt;"","tags","")))))</f>
        <v/>
      </c>
      <c r="V469" s="243">
        <f>IFERROR(IF(#REF!="",50,(VLOOKUP(#REF!,Data!$A$1:$D$5027,4,FALSE))),50)</f>
        <v>50</v>
      </c>
      <c r="W469" s="243" t="str">
        <f>IF(ISNUMBER(SEARCH("tag",Table3[[#This Row],[Notes]])), "Yes", "No")</f>
        <v>Yes</v>
      </c>
      <c r="X469" s="243" t="str">
        <f>IF(Table3[[#This Row],[Column11]]="yes","tags included","Auto:")</f>
        <v>tags included</v>
      </c>
      <c r="Y469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6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Row],[TagOrderMethod]]="Auto:",IF(T469&gt;0,T469,IF(COUNTBLANK(K469:R469)=8,"",(IF(Table3[[#This Row],[Column11]]&lt;&gt;"no",Table3[[#This Row],[Size]]*(SUM(Table3[[#This Row],[Date 1]:[Date 8]])),"")))),""))),(Table3[[#This Row],[Bundle]])),"")</f>
        <v/>
      </c>
      <c r="AA469" s="74" t="str">
        <f t="shared" si="10"/>
        <v/>
      </c>
      <c r="AB469" s="111"/>
      <c r="AC469" s="112"/>
      <c r="AD469" s="113"/>
      <c r="AE469" s="114"/>
      <c r="AF469" s="33" t="s">
        <v>16</v>
      </c>
      <c r="AG469" s="33" t="s">
        <v>16</v>
      </c>
      <c r="AH469" s="33" t="s">
        <v>626</v>
      </c>
      <c r="AI469" s="33" t="s">
        <v>16</v>
      </c>
      <c r="AJ469" s="33" t="s">
        <v>626</v>
      </c>
      <c r="AK469" s="105" t="b">
        <f>IF(AND(Table3[[#This Row],[Column7]]=TRUE,COUNTBLANK(Table3[[#This Row],[Date 1]:[Date 8]])=8),TRUE,FALSE)</f>
        <v>0</v>
      </c>
      <c r="AL469" s="105" t="b">
        <f>COUNTIF(Table3[[#This Row],[26]:[512]],"yes")&gt;0</f>
        <v>0</v>
      </c>
      <c r="AM469" s="115" t="e">
        <f>IF(COUNTBLANK(K469:AB469)&lt;&gt;13,IF(Table3[[#This Row],[Comments]]="Please order in multiples of 20. Minimum order of 100.",IF(COUNTBLANK(Table3[[#This Row],[Date 1]:[Order]])=12,"",1),1),IF(OR(G469="yes",H469="yes",I469="yes",F469="yes",#REF!="yes",J469="yes"),1,""))</f>
        <v>#REF!</v>
      </c>
    </row>
    <row r="470" spans="2:42" ht="36" thickBot="1">
      <c r="B470" s="135" t="s">
        <v>8201</v>
      </c>
      <c r="C470" s="133" t="s">
        <v>7615</v>
      </c>
      <c r="D470" s="131" t="s">
        <v>7718</v>
      </c>
      <c r="E470" s="23" t="s">
        <v>7731</v>
      </c>
      <c r="F470" s="22" t="s">
        <v>16</v>
      </c>
      <c r="G470" s="22" t="s">
        <v>16</v>
      </c>
      <c r="H470" s="22" t="s">
        <v>626</v>
      </c>
      <c r="I470" s="22" t="s">
        <v>16</v>
      </c>
      <c r="J470" s="22" t="s">
        <v>626</v>
      </c>
      <c r="K470" s="108"/>
      <c r="L470" s="16"/>
      <c r="M470" s="16"/>
      <c r="N470" s="16"/>
      <c r="O470" s="16"/>
      <c r="P470" s="16"/>
      <c r="Q470" s="16"/>
      <c r="R470" s="109"/>
      <c r="S470" s="218" t="str">
        <f>Table3[[#This Row],[Column12]]</f>
        <v>tags included</v>
      </c>
      <c r="T470" s="110"/>
      <c r="U470" s="122" t="str">
        <f>IF(Table3[[#This Row],[TagOrderMethod]]="Ratio:","plants per 1 tag",IF(Table3[[#This Row],[TagOrderMethod]]="tags included","",IF(Table3[[#This Row],[TagOrderMethod]]="Qty:","tags",IF(Table3[[#This Row],[TagOrderMethod]]="Auto:",IF(T470&lt;&gt;"","tags","")))))</f>
        <v/>
      </c>
      <c r="V470" s="243">
        <f>IFERROR(IF(#REF!="",50,(VLOOKUP(#REF!,Data!$A$1:$D$5027,4,FALSE))),50)</f>
        <v>50</v>
      </c>
      <c r="W470" s="243" t="str">
        <f>IF(ISNUMBER(SEARCH("tag",Table3[[#This Row],[Notes]])), "Yes", "No")</f>
        <v>Yes</v>
      </c>
      <c r="X470" s="243" t="str">
        <f>IF(Table3[[#This Row],[Column11]]="yes","tags included","Auto:")</f>
        <v>tags included</v>
      </c>
      <c r="Y470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7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Row],[TagOrderMethod]]="Auto:",IF(T470&gt;0,T470,IF(COUNTBLANK(K470:R470)=8,"",(IF(Table3[[#This Row],[Column11]]&lt;&gt;"no",Table3[[#This Row],[Size]]*(SUM(Table3[[#This Row],[Date 1]:[Date 8]])),"")))),""))),(Table3[[#This Row],[Bundle]])),"")</f>
        <v/>
      </c>
      <c r="AA470" s="74" t="str">
        <f t="shared" si="10"/>
        <v/>
      </c>
      <c r="AB470" s="111"/>
      <c r="AC470" s="112"/>
      <c r="AD470" s="113"/>
      <c r="AE470" s="114"/>
      <c r="AF470" s="33" t="s">
        <v>16</v>
      </c>
      <c r="AG470" s="33" t="s">
        <v>16</v>
      </c>
      <c r="AH470" s="33" t="s">
        <v>626</v>
      </c>
      <c r="AI470" s="33" t="s">
        <v>16</v>
      </c>
      <c r="AJ470" s="33" t="s">
        <v>626</v>
      </c>
      <c r="AK470" s="105" t="b">
        <f>IF(AND(Table3[[#This Row],[Column7]]=TRUE,COUNTBLANK(Table3[[#This Row],[Date 1]:[Date 8]])=8),TRUE,FALSE)</f>
        <v>0</v>
      </c>
      <c r="AL470" s="105" t="b">
        <f>COUNTIF(Table3[[#This Row],[26]:[512]],"yes")&gt;0</f>
        <v>0</v>
      </c>
      <c r="AM470" s="115" t="e">
        <f>IF(COUNTBLANK(K470:AB470)&lt;&gt;13,IF(Table3[[#This Row],[Comments]]="Please order in multiples of 20. Minimum order of 100.",IF(COUNTBLANK(Table3[[#This Row],[Date 1]:[Order]])=12,"",1),1),IF(OR(G470="yes",H470="yes",I470="yes",F470="yes",#REF!="yes",J470="yes"),1,""))</f>
        <v>#REF!</v>
      </c>
    </row>
    <row r="471" spans="2:42" ht="36" thickBot="1">
      <c r="B471" s="135" t="s">
        <v>8201</v>
      </c>
      <c r="C471" s="133" t="s">
        <v>7615</v>
      </c>
      <c r="D471" s="131" t="s">
        <v>7671</v>
      </c>
      <c r="E471" s="23" t="s">
        <v>7731</v>
      </c>
      <c r="F471" s="22" t="s">
        <v>16</v>
      </c>
      <c r="G471" s="22" t="s">
        <v>16</v>
      </c>
      <c r="H471" s="22" t="s">
        <v>626</v>
      </c>
      <c r="I471" s="22" t="s">
        <v>16</v>
      </c>
      <c r="J471" s="22" t="s">
        <v>626</v>
      </c>
      <c r="K471" s="108"/>
      <c r="L471" s="16"/>
      <c r="M471" s="16"/>
      <c r="N471" s="16"/>
      <c r="O471" s="16"/>
      <c r="P471" s="16"/>
      <c r="Q471" s="16"/>
      <c r="R471" s="109"/>
      <c r="S471" s="218" t="str">
        <f>Table3[[#This Row],[Column12]]</f>
        <v>tags included</v>
      </c>
      <c r="T471" s="110"/>
      <c r="U471" s="122" t="str">
        <f>IF(Table3[[#This Row],[TagOrderMethod]]="Ratio:","plants per 1 tag",IF(Table3[[#This Row],[TagOrderMethod]]="tags included","",IF(Table3[[#This Row],[TagOrderMethod]]="Qty:","tags",IF(Table3[[#This Row],[TagOrderMethod]]="Auto:",IF(T471&lt;&gt;"","tags","")))))</f>
        <v/>
      </c>
      <c r="V471" s="243">
        <f>IFERROR(IF(#REF!="",50,(VLOOKUP(#REF!,Data!$A$1:$D$5027,4,FALSE))),50)</f>
        <v>50</v>
      </c>
      <c r="W471" s="243" t="str">
        <f>IF(ISNUMBER(SEARCH("tag",Table3[[#This Row],[Notes]])), "Yes", "No")</f>
        <v>Yes</v>
      </c>
      <c r="X471" s="243" t="str">
        <f>IF(Table3[[#This Row],[Column11]]="yes","tags included","Auto:")</f>
        <v>tags included</v>
      </c>
      <c r="Y471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7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Row],[TagOrderMethod]]="Auto:",IF(T471&gt;0,T471,IF(COUNTBLANK(K471:R471)=8,"",(IF(Table3[[#This Row],[Column11]]&lt;&gt;"no",Table3[[#This Row],[Size]]*(SUM(Table3[[#This Row],[Date 1]:[Date 8]])),"")))),""))),(Table3[[#This Row],[Bundle]])),"")</f>
        <v/>
      </c>
      <c r="AA471" s="74" t="str">
        <f t="shared" si="10"/>
        <v/>
      </c>
      <c r="AB471" s="111"/>
      <c r="AC471" s="112"/>
      <c r="AD471" s="113"/>
      <c r="AE471" s="114"/>
      <c r="AF471" s="33" t="s">
        <v>16</v>
      </c>
      <c r="AG471" s="33" t="s">
        <v>16</v>
      </c>
      <c r="AH471" s="33" t="s">
        <v>626</v>
      </c>
      <c r="AI471" s="33" t="s">
        <v>16</v>
      </c>
      <c r="AJ471" s="33" t="s">
        <v>626</v>
      </c>
      <c r="AK471" s="105" t="b">
        <f>IF(AND(Table3[[#This Row],[Column7]]=TRUE,COUNTBLANK(Table3[[#This Row],[Date 1]:[Date 8]])=8),TRUE,FALSE)</f>
        <v>0</v>
      </c>
      <c r="AL471" s="105" t="b">
        <f>COUNTIF(Table3[[#This Row],[26]:[512]],"yes")&gt;0</f>
        <v>0</v>
      </c>
      <c r="AM471" s="115" t="e">
        <f>IF(COUNTBLANK(K471:AB471)&lt;&gt;13,IF(Table3[[#This Row],[Comments]]="Please order in multiples of 20. Minimum order of 100.",IF(COUNTBLANK(Table3[[#This Row],[Date 1]:[Order]])=12,"",1),1),IF(OR(G471="yes",H471="yes",I471="yes",F471="yes",#REF!="yes",J471="yes"),1,""))</f>
        <v>#REF!</v>
      </c>
    </row>
    <row r="472" spans="2:42" ht="36" thickBot="1">
      <c r="B472" s="135" t="s">
        <v>8201</v>
      </c>
      <c r="C472" s="133" t="s">
        <v>7615</v>
      </c>
      <c r="D472" s="131" t="s">
        <v>7719</v>
      </c>
      <c r="E472" s="23" t="s">
        <v>7731</v>
      </c>
      <c r="F472" s="22" t="s">
        <v>16</v>
      </c>
      <c r="G472" s="22" t="s">
        <v>16</v>
      </c>
      <c r="H472" s="22" t="s">
        <v>626</v>
      </c>
      <c r="I472" s="22" t="s">
        <v>16</v>
      </c>
      <c r="J472" s="22" t="s">
        <v>626</v>
      </c>
      <c r="K472" s="108"/>
      <c r="L472" s="16"/>
      <c r="M472" s="16"/>
      <c r="N472" s="16"/>
      <c r="O472" s="16"/>
      <c r="P472" s="16"/>
      <c r="Q472" s="16"/>
      <c r="R472" s="109"/>
      <c r="S472" s="218" t="str">
        <f>Table3[[#This Row],[Column12]]</f>
        <v>tags included</v>
      </c>
      <c r="T472" s="110"/>
      <c r="U472" s="122" t="str">
        <f>IF(Table3[[#This Row],[TagOrderMethod]]="Ratio:","plants per 1 tag",IF(Table3[[#This Row],[TagOrderMethod]]="tags included","",IF(Table3[[#This Row],[TagOrderMethod]]="Qty:","tags",IF(Table3[[#This Row],[TagOrderMethod]]="Auto:",IF(T472&lt;&gt;"","tags","")))))</f>
        <v/>
      </c>
      <c r="V472" s="243">
        <f>IFERROR(IF(#REF!="",50,(VLOOKUP(#REF!,Data!$A$1:$D$5027,4,FALSE))),50)</f>
        <v>50</v>
      </c>
      <c r="W472" s="243" t="str">
        <f>IF(ISNUMBER(SEARCH("tag",Table3[[#This Row],[Notes]])), "Yes", "No")</f>
        <v>Yes</v>
      </c>
      <c r="X472" s="243" t="str">
        <f>IF(Table3[[#This Row],[Column11]]="yes","tags included","Auto:")</f>
        <v>tags included</v>
      </c>
      <c r="Y472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7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Row],[TagOrderMethod]]="Auto:",IF(T472&gt;0,T472,IF(COUNTBLANK(K472:R472)=8,"",(IF(Table3[[#This Row],[Column11]]&lt;&gt;"no",Table3[[#This Row],[Size]]*(SUM(Table3[[#This Row],[Date 1]:[Date 8]])),"")))),""))),(Table3[[#This Row],[Bundle]])),"")</f>
        <v/>
      </c>
      <c r="AA472" s="74" t="str">
        <f t="shared" si="10"/>
        <v/>
      </c>
      <c r="AB472" s="111"/>
      <c r="AC472" s="112"/>
      <c r="AD472" s="113"/>
      <c r="AE472" s="114"/>
      <c r="AF472" s="33" t="s">
        <v>16</v>
      </c>
      <c r="AG472" s="33" t="s">
        <v>16</v>
      </c>
      <c r="AH472" s="33" t="s">
        <v>626</v>
      </c>
      <c r="AI472" s="33" t="s">
        <v>16</v>
      </c>
      <c r="AJ472" s="33" t="s">
        <v>626</v>
      </c>
      <c r="AK472" s="105" t="b">
        <f>IF(AND(Table3[[#This Row],[Column7]]=TRUE,COUNTBLANK(Table3[[#This Row],[Date 1]:[Date 8]])=8),TRUE,FALSE)</f>
        <v>0</v>
      </c>
      <c r="AL472" s="105" t="b">
        <f>COUNTIF(Table3[[#This Row],[26]:[512]],"yes")&gt;0</f>
        <v>0</v>
      </c>
      <c r="AM472" s="115" t="e">
        <f>IF(COUNTBLANK(K472:AB472)&lt;&gt;13,IF(Table3[[#This Row],[Comments]]="Please order in multiples of 20. Minimum order of 100.",IF(COUNTBLANK(Table3[[#This Row],[Date 1]:[Order]])=12,"",1),1),IF(OR(G472="yes",H472="yes",I472="yes",F472="yes",#REF!="yes",J472="yes"),1,""))</f>
        <v>#REF!</v>
      </c>
    </row>
    <row r="473" spans="2:42" ht="36" thickBot="1">
      <c r="B473" s="135" t="s">
        <v>8201</v>
      </c>
      <c r="C473" s="133" t="s">
        <v>7615</v>
      </c>
      <c r="D473" s="131" t="s">
        <v>7963</v>
      </c>
      <c r="E473" s="23" t="s">
        <v>7731</v>
      </c>
      <c r="F473" s="22" t="s">
        <v>16</v>
      </c>
      <c r="G473" s="22" t="s">
        <v>16</v>
      </c>
      <c r="H473" s="22" t="s">
        <v>626</v>
      </c>
      <c r="I473" s="22" t="s">
        <v>16</v>
      </c>
      <c r="J473" s="22" t="s">
        <v>626</v>
      </c>
      <c r="K473" s="108"/>
      <c r="L473" s="16"/>
      <c r="M473" s="16"/>
      <c r="N473" s="16"/>
      <c r="O473" s="16"/>
      <c r="P473" s="16"/>
      <c r="Q473" s="16"/>
      <c r="R473" s="109"/>
      <c r="S473" s="218" t="str">
        <f>Table3[[#This Row],[Column12]]</f>
        <v>tags included</v>
      </c>
      <c r="T473" s="110"/>
      <c r="U473" s="122" t="str">
        <f>IF(Table3[[#This Row],[TagOrderMethod]]="Ratio:","plants per 1 tag",IF(Table3[[#This Row],[TagOrderMethod]]="tags included","",IF(Table3[[#This Row],[TagOrderMethod]]="Qty:","tags",IF(Table3[[#This Row],[TagOrderMethod]]="Auto:",IF(T473&lt;&gt;"","tags","")))))</f>
        <v/>
      </c>
      <c r="V473" s="243">
        <f>IFERROR(IF(#REF!="",50,(VLOOKUP(#REF!,Data!$A$1:$D$5027,4,FALSE))),50)</f>
        <v>50</v>
      </c>
      <c r="W473" s="243" t="str">
        <f>IF(ISNUMBER(SEARCH("tag",Table3[[#This Row],[Notes]])), "Yes", "No")</f>
        <v>Yes</v>
      </c>
      <c r="X473" s="243" t="str">
        <f>IF(Table3[[#This Row],[Column11]]="yes","tags included","Auto:")</f>
        <v>tags included</v>
      </c>
      <c r="Y473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7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Row],[TagOrderMethod]]="Auto:",IF(T473&gt;0,T473,IF(COUNTBLANK(K473:R473)=8,"",(IF(Table3[[#This Row],[Column11]]&lt;&gt;"no",Table3[[#This Row],[Size]]*(SUM(Table3[[#This Row],[Date 1]:[Date 8]])),"")))),""))),(Table3[[#This Row],[Bundle]])),"")</f>
        <v/>
      </c>
      <c r="AA473" s="74" t="str">
        <f t="shared" si="10"/>
        <v/>
      </c>
      <c r="AB473" s="111"/>
      <c r="AC473" s="112"/>
      <c r="AD473" s="113"/>
      <c r="AE473" s="114"/>
      <c r="AF473" s="33" t="s">
        <v>16</v>
      </c>
      <c r="AG473" s="33" t="s">
        <v>16</v>
      </c>
      <c r="AH473" s="33" t="s">
        <v>626</v>
      </c>
      <c r="AI473" s="33" t="s">
        <v>16</v>
      </c>
      <c r="AJ473" s="33" t="s">
        <v>626</v>
      </c>
      <c r="AK473" s="105" t="b">
        <f>IF(AND(Table3[[#This Row],[Column7]]=TRUE,COUNTBLANK(Table3[[#This Row],[Date 1]:[Date 8]])=8),TRUE,FALSE)</f>
        <v>0</v>
      </c>
      <c r="AL473" s="105" t="b">
        <f>COUNTIF(Table3[[#This Row],[26]:[512]],"yes")&gt;0</f>
        <v>0</v>
      </c>
      <c r="AM473" s="115" t="e">
        <f>IF(COUNTBLANK(K473:AB473)&lt;&gt;13,IF(Table3[[#This Row],[Comments]]="Please order in multiples of 20. Minimum order of 100.",IF(COUNTBLANK(Table3[[#This Row],[Date 1]:[Order]])=12,"",1),1),IF(OR(G473="yes",H473="yes",I473="yes",F473="yes",#REF!="yes",J473="yes"),1,""))</f>
        <v>#REF!</v>
      </c>
    </row>
    <row r="474" spans="2:42" ht="36" thickBot="1">
      <c r="B474" s="135" t="s">
        <v>8201</v>
      </c>
      <c r="C474" s="133" t="s">
        <v>7615</v>
      </c>
      <c r="D474" s="131" t="s">
        <v>7720</v>
      </c>
      <c r="E474" s="23" t="s">
        <v>7731</v>
      </c>
      <c r="F474" s="22" t="s">
        <v>16</v>
      </c>
      <c r="G474" s="22" t="s">
        <v>16</v>
      </c>
      <c r="H474" s="22" t="s">
        <v>626</v>
      </c>
      <c r="I474" s="22" t="s">
        <v>16</v>
      </c>
      <c r="J474" s="22" t="s">
        <v>626</v>
      </c>
      <c r="K474" s="108"/>
      <c r="L474" s="16"/>
      <c r="M474" s="16"/>
      <c r="N474" s="16"/>
      <c r="O474" s="16"/>
      <c r="P474" s="16"/>
      <c r="Q474" s="16"/>
      <c r="R474" s="109"/>
      <c r="S474" s="218" t="str">
        <f>Table3[[#This Row],[Column12]]</f>
        <v>tags included</v>
      </c>
      <c r="T474" s="110"/>
      <c r="U474" s="122" t="str">
        <f>IF(Table3[[#This Row],[TagOrderMethod]]="Ratio:","plants per 1 tag",IF(Table3[[#This Row],[TagOrderMethod]]="tags included","",IF(Table3[[#This Row],[TagOrderMethod]]="Qty:","tags",IF(Table3[[#This Row],[TagOrderMethod]]="Auto:",IF(T474&lt;&gt;"","tags","")))))</f>
        <v/>
      </c>
      <c r="V474" s="243">
        <f>IFERROR(IF(#REF!="",50,(VLOOKUP(#REF!,Data!$A$1:$D$5027,4,FALSE))),50)</f>
        <v>50</v>
      </c>
      <c r="W474" s="243" t="str">
        <f>IF(ISNUMBER(SEARCH("tag",Table3[[#This Row],[Notes]])), "Yes", "No")</f>
        <v>Yes</v>
      </c>
      <c r="X474" s="243" t="str">
        <f>IF(Table3[[#This Row],[Column11]]="yes","tags included","Auto:")</f>
        <v>tags included</v>
      </c>
      <c r="Y474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7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Row],[TagOrderMethod]]="Auto:",IF(T474&gt;0,T474,IF(COUNTBLANK(K474:R474)=8,"",(IF(Table3[[#This Row],[Column11]]&lt;&gt;"no",Table3[[#This Row],[Size]]*(SUM(Table3[[#This Row],[Date 1]:[Date 8]])),"")))),""))),(Table3[[#This Row],[Bundle]])),"")</f>
        <v/>
      </c>
      <c r="AA474" s="74" t="str">
        <f t="shared" si="10"/>
        <v/>
      </c>
      <c r="AB474" s="111"/>
      <c r="AC474" s="112"/>
      <c r="AD474" s="113"/>
      <c r="AE474" s="114"/>
      <c r="AF474" s="33" t="s">
        <v>16</v>
      </c>
      <c r="AG474" s="33" t="s">
        <v>16</v>
      </c>
      <c r="AH474" s="33" t="s">
        <v>626</v>
      </c>
      <c r="AI474" s="33" t="s">
        <v>16</v>
      </c>
      <c r="AJ474" s="33" t="s">
        <v>626</v>
      </c>
      <c r="AK474" s="105" t="b">
        <f>IF(AND(Table3[[#This Row],[Column7]]=TRUE,COUNTBLANK(Table3[[#This Row],[Date 1]:[Date 8]])=8),TRUE,FALSE)</f>
        <v>0</v>
      </c>
      <c r="AL474" s="105" t="b">
        <f>COUNTIF(Table3[[#This Row],[26]:[512]],"yes")&gt;0</f>
        <v>0</v>
      </c>
      <c r="AM474" s="115" t="e">
        <f>IF(COUNTBLANK(K474:AB474)&lt;&gt;13,IF(Table3[[#This Row],[Comments]]="Please order in multiples of 20. Minimum order of 100.",IF(COUNTBLANK(Table3[[#This Row],[Date 1]:[Order]])=12,"",1),1),IF(OR(G474="yes",H474="yes",I474="yes",F474="yes",#REF!="yes",J474="yes"),1,""))</f>
        <v>#REF!</v>
      </c>
    </row>
    <row r="475" spans="2:42" ht="36" thickBot="1">
      <c r="B475" s="135" t="s">
        <v>8201</v>
      </c>
      <c r="C475" s="133" t="s">
        <v>7615</v>
      </c>
      <c r="D475" s="131" t="s">
        <v>7721</v>
      </c>
      <c r="E475" s="23" t="s">
        <v>7731</v>
      </c>
      <c r="F475" s="22" t="s">
        <v>16</v>
      </c>
      <c r="G475" s="22" t="s">
        <v>16</v>
      </c>
      <c r="H475" s="22" t="s">
        <v>626</v>
      </c>
      <c r="I475" s="22" t="s">
        <v>16</v>
      </c>
      <c r="J475" s="22" t="s">
        <v>626</v>
      </c>
      <c r="K475" s="108"/>
      <c r="L475" s="16"/>
      <c r="M475" s="16"/>
      <c r="N475" s="16"/>
      <c r="O475" s="16"/>
      <c r="P475" s="16"/>
      <c r="Q475" s="16"/>
      <c r="R475" s="109"/>
      <c r="S475" s="218" t="str">
        <f>Table3[[#This Row],[Column12]]</f>
        <v>tags included</v>
      </c>
      <c r="T475" s="110"/>
      <c r="U475" s="122" t="str">
        <f>IF(Table3[[#This Row],[TagOrderMethod]]="Ratio:","plants per 1 tag",IF(Table3[[#This Row],[TagOrderMethod]]="tags included","",IF(Table3[[#This Row],[TagOrderMethod]]="Qty:","tags",IF(Table3[[#This Row],[TagOrderMethod]]="Auto:",IF(T475&lt;&gt;"","tags","")))))</f>
        <v/>
      </c>
      <c r="V475" s="243">
        <f>IFERROR(IF(#REF!="",50,(VLOOKUP(#REF!,Data!$A$1:$D$5027,4,FALSE))),50)</f>
        <v>50</v>
      </c>
      <c r="W475" s="243" t="str">
        <f>IF(ISNUMBER(SEARCH("tag",Table3[[#This Row],[Notes]])), "Yes", "No")</f>
        <v>Yes</v>
      </c>
      <c r="X475" s="243" t="str">
        <f>IF(Table3[[#This Row],[Column11]]="yes","tags included","Auto:")</f>
        <v>tags included</v>
      </c>
      <c r="Y475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7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Row],[TagOrderMethod]]="Auto:",IF(T475&gt;0,T475,IF(COUNTBLANK(K475:R475)=8,"",(IF(Table3[[#This Row],[Column11]]&lt;&gt;"no",Table3[[#This Row],[Size]]*(SUM(Table3[[#This Row],[Date 1]:[Date 8]])),"")))),""))),(Table3[[#This Row],[Bundle]])),"")</f>
        <v/>
      </c>
      <c r="AA475" s="74" t="str">
        <f t="shared" si="10"/>
        <v/>
      </c>
      <c r="AB475" s="111"/>
      <c r="AC475" s="112"/>
      <c r="AD475" s="113"/>
      <c r="AE475" s="114"/>
      <c r="AF475" s="33" t="s">
        <v>16</v>
      </c>
      <c r="AG475" s="33" t="s">
        <v>16</v>
      </c>
      <c r="AH475" s="33" t="s">
        <v>626</v>
      </c>
      <c r="AI475" s="33" t="s">
        <v>16</v>
      </c>
      <c r="AJ475" s="33" t="s">
        <v>626</v>
      </c>
      <c r="AK475" s="105" t="b">
        <f>IF(AND(Table3[[#This Row],[Column7]]=TRUE,COUNTBLANK(Table3[[#This Row],[Date 1]:[Date 8]])=8),TRUE,FALSE)</f>
        <v>0</v>
      </c>
      <c r="AL475" s="105" t="b">
        <f>COUNTIF(Table3[[#This Row],[26]:[512]],"yes")&gt;0</f>
        <v>0</v>
      </c>
      <c r="AM475" s="115" t="e">
        <f>IF(COUNTBLANK(K475:AB475)&lt;&gt;13,IF(Table3[[#This Row],[Comments]]="Please order in multiples of 20. Minimum order of 100.",IF(COUNTBLANK(Table3[[#This Row],[Date 1]:[Order]])=12,"",1),1),IF(OR(G475="yes",H475="yes",I475="yes",F475="yes",#REF!="yes",J475="yes"),1,""))</f>
        <v>#REF!</v>
      </c>
    </row>
    <row r="476" spans="2:42" ht="36" thickBot="1">
      <c r="B476" s="135" t="s">
        <v>8201</v>
      </c>
      <c r="C476" s="133" t="s">
        <v>7615</v>
      </c>
      <c r="D476" s="131" t="s">
        <v>7756</v>
      </c>
      <c r="E476" s="23" t="s">
        <v>7731</v>
      </c>
      <c r="F476" s="22" t="s">
        <v>16</v>
      </c>
      <c r="G476" s="22" t="s">
        <v>16</v>
      </c>
      <c r="H476" s="22" t="s">
        <v>626</v>
      </c>
      <c r="I476" s="22" t="s">
        <v>16</v>
      </c>
      <c r="J476" s="22" t="s">
        <v>626</v>
      </c>
      <c r="K476" s="108"/>
      <c r="L476" s="16"/>
      <c r="M476" s="16"/>
      <c r="N476" s="16"/>
      <c r="O476" s="16"/>
      <c r="P476" s="16"/>
      <c r="Q476" s="16"/>
      <c r="R476" s="109"/>
      <c r="S476" s="218" t="str">
        <f>Table3[[#This Row],[Column12]]</f>
        <v>tags included</v>
      </c>
      <c r="T476" s="110"/>
      <c r="U476" s="122" t="str">
        <f>IF(Table3[[#This Row],[TagOrderMethod]]="Ratio:","plants per 1 tag",IF(Table3[[#This Row],[TagOrderMethod]]="tags included","",IF(Table3[[#This Row],[TagOrderMethod]]="Qty:","tags",IF(Table3[[#This Row],[TagOrderMethod]]="Auto:",IF(T476&lt;&gt;"","tags","")))))</f>
        <v/>
      </c>
      <c r="V476" s="243">
        <f>IFERROR(IF(#REF!="",50,(VLOOKUP(#REF!,Data!$A$1:$D$5027,4,FALSE))),50)</f>
        <v>50</v>
      </c>
      <c r="W476" s="243" t="str">
        <f>IF(ISNUMBER(SEARCH("tag",Table3[[#This Row],[Notes]])), "Yes", "No")</f>
        <v>Yes</v>
      </c>
      <c r="X476" s="243" t="str">
        <f>IF(Table3[[#This Row],[Column11]]="yes","tags included","Auto:")</f>
        <v>tags included</v>
      </c>
      <c r="Y476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76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Row],[TagOrderMethod]]="Auto:",IF(T476&gt;0,T476,IF(COUNTBLANK(K476:R476)=8,"",(IF(Table3[[#This Row],[Column11]]&lt;&gt;"no",Table3[[#This Row],[Size]]*(SUM(Table3[[#This Row],[Date 1]:[Date 8]])),"")))),""))),(Table3[[#This Row],[Bundle]])),"")</f>
        <v/>
      </c>
      <c r="AA476" s="74" t="str">
        <f t="shared" si="10"/>
        <v/>
      </c>
      <c r="AB476" s="111"/>
      <c r="AC476" s="112"/>
      <c r="AD476" s="113"/>
      <c r="AE476" s="114"/>
      <c r="AF476" s="33" t="s">
        <v>16</v>
      </c>
      <c r="AG476" s="33" t="s">
        <v>16</v>
      </c>
      <c r="AH476" s="33" t="s">
        <v>626</v>
      </c>
      <c r="AI476" s="33" t="s">
        <v>16</v>
      </c>
      <c r="AJ476" s="33" t="s">
        <v>626</v>
      </c>
      <c r="AK476" s="105" t="b">
        <f>IF(AND(Table3[[#This Row],[Column7]]=TRUE,COUNTBLANK(Table3[[#This Row],[Date 1]:[Date 8]])=8),TRUE,FALSE)</f>
        <v>0</v>
      </c>
      <c r="AL476" s="105" t="b">
        <f>COUNTIF(Table3[[#This Row],[26]:[512]],"yes")&gt;0</f>
        <v>0</v>
      </c>
      <c r="AM476" s="115" t="e">
        <f>IF(COUNTBLANK(K476:AB476)&lt;&gt;13,IF(Table3[[#This Row],[Comments]]="Please order in multiples of 20. Minimum order of 100.",IF(COUNTBLANK(Table3[[#This Row],[Date 1]:[Order]])=12,"",1),1),IF(OR(G476="yes",H476="yes",I476="yes",F476="yes",#REF!="yes",J476="yes"),1,""))</f>
        <v>#REF!</v>
      </c>
    </row>
    <row r="477" spans="2:42" ht="36" thickBot="1">
      <c r="B477" s="135" t="s">
        <v>8201</v>
      </c>
      <c r="C477" s="133" t="s">
        <v>7615</v>
      </c>
      <c r="D477" s="131" t="s">
        <v>7767</v>
      </c>
      <c r="E477" s="23" t="s">
        <v>7731</v>
      </c>
      <c r="F477" s="22" t="s">
        <v>16</v>
      </c>
      <c r="G477" s="22" t="s">
        <v>16</v>
      </c>
      <c r="H477" s="22" t="s">
        <v>626</v>
      </c>
      <c r="I477" s="22" t="s">
        <v>16</v>
      </c>
      <c r="J477" s="22" t="s">
        <v>626</v>
      </c>
      <c r="K477" s="108"/>
      <c r="L477" s="16"/>
      <c r="M477" s="16"/>
      <c r="N477" s="16"/>
      <c r="O477" s="16"/>
      <c r="P477" s="16"/>
      <c r="Q477" s="16"/>
      <c r="R477" s="109"/>
      <c r="S477" s="218" t="str">
        <f>Table3[[#This Row],[Column12]]</f>
        <v>tags included</v>
      </c>
      <c r="T477" s="110"/>
      <c r="U477" s="122" t="str">
        <f>IF(Table3[[#This Row],[TagOrderMethod]]="Ratio:","plants per 1 tag",IF(Table3[[#This Row],[TagOrderMethod]]="tags included","",IF(Table3[[#This Row],[TagOrderMethod]]="Qty:","tags",IF(Table3[[#This Row],[TagOrderMethod]]="Auto:",IF(T477&lt;&gt;"","tags","")))))</f>
        <v/>
      </c>
      <c r="V477" s="243">
        <f>IFERROR(IF(#REF!="",50,(VLOOKUP(#REF!,Data!$A$1:$D$5027,4,FALSE))),50)</f>
        <v>50</v>
      </c>
      <c r="W477" s="243" t="str">
        <f>IF(ISNUMBER(SEARCH("tag",Table3[[#This Row],[Notes]])), "Yes", "No")</f>
        <v>Yes</v>
      </c>
      <c r="X477" s="243" t="str">
        <f>IF(Table3[[#This Row],[Column11]]="yes","tags included","Auto:")</f>
        <v>tags included</v>
      </c>
      <c r="Y477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7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Row],[TagOrderMethod]]="Auto:",IF(T477&gt;0,T477,IF(COUNTBLANK(K477:R477)=8,"",(IF(Table3[[#This Row],[Column11]]&lt;&gt;"no",Table3[[#This Row],[Size]]*(SUM(Table3[[#This Row],[Date 1]:[Date 8]])),"")))),""))),(Table3[[#This Row],[Bundle]])),"")</f>
        <v/>
      </c>
      <c r="AA477" s="74" t="str">
        <f t="shared" si="10"/>
        <v/>
      </c>
      <c r="AB477" s="111"/>
      <c r="AC477" s="112"/>
      <c r="AD477" s="113"/>
      <c r="AE477" s="114"/>
      <c r="AF477" s="33" t="s">
        <v>16</v>
      </c>
      <c r="AG477" s="33" t="s">
        <v>16</v>
      </c>
      <c r="AH477" s="33" t="s">
        <v>626</v>
      </c>
      <c r="AI477" s="33" t="s">
        <v>16</v>
      </c>
      <c r="AJ477" s="33" t="s">
        <v>626</v>
      </c>
      <c r="AK477" s="105" t="b">
        <f>IF(AND(Table3[[#This Row],[Column7]]=TRUE,COUNTBLANK(Table3[[#This Row],[Date 1]:[Date 8]])=8),TRUE,FALSE)</f>
        <v>0</v>
      </c>
      <c r="AL477" s="105" t="b">
        <f>COUNTIF(Table3[[#This Row],[26]:[512]],"yes")&gt;0</f>
        <v>0</v>
      </c>
      <c r="AM477" s="115" t="e">
        <f>IF(COUNTBLANK(K477:AB477)&lt;&gt;13,IF(Table3[[#This Row],[Comments]]="Please order in multiples of 20. Minimum order of 100.",IF(COUNTBLANK(Table3[[#This Row],[Date 1]:[Order]])=12,"",1),1),IF(OR(G477="yes",H477="yes",I477="yes",F477="yes",#REF!="yes",J477="yes"),1,""))</f>
        <v>#REF!</v>
      </c>
      <c r="AO477" s="303" t="s">
        <v>33</v>
      </c>
      <c r="AP477" s="304" t="s">
        <v>42</v>
      </c>
    </row>
    <row r="478" spans="2:42" ht="36" thickBot="1">
      <c r="B478" s="135" t="s">
        <v>8201</v>
      </c>
      <c r="C478" s="133" t="s">
        <v>7615</v>
      </c>
      <c r="D478" s="131" t="s">
        <v>7922</v>
      </c>
      <c r="E478" s="23" t="s">
        <v>7731</v>
      </c>
      <c r="F478" s="22" t="s">
        <v>16</v>
      </c>
      <c r="G478" s="22" t="s">
        <v>16</v>
      </c>
      <c r="H478" s="22" t="s">
        <v>626</v>
      </c>
      <c r="I478" s="22" t="s">
        <v>16</v>
      </c>
      <c r="J478" s="22" t="s">
        <v>626</v>
      </c>
      <c r="K478" s="108"/>
      <c r="L478" s="16"/>
      <c r="M478" s="16"/>
      <c r="N478" s="16"/>
      <c r="O478" s="16"/>
      <c r="P478" s="16"/>
      <c r="Q478" s="16"/>
      <c r="R478" s="109"/>
      <c r="S478" s="218" t="str">
        <f>Table3[[#This Row],[Column12]]</f>
        <v>tags included</v>
      </c>
      <c r="T478" s="110"/>
      <c r="U478" s="122" t="str">
        <f>IF(Table3[[#This Row],[TagOrderMethod]]="Ratio:","plants per 1 tag",IF(Table3[[#This Row],[TagOrderMethod]]="tags included","",IF(Table3[[#This Row],[TagOrderMethod]]="Qty:","tags",IF(Table3[[#This Row],[TagOrderMethod]]="Auto:",IF(T478&lt;&gt;"","tags","")))))</f>
        <v/>
      </c>
      <c r="V478" s="243">
        <f>IFERROR(IF(#REF!="",50,(VLOOKUP(#REF!,Data!$A$1:$D$5027,4,FALSE))),50)</f>
        <v>50</v>
      </c>
      <c r="W478" s="243" t="str">
        <f>IF(ISNUMBER(SEARCH("tag",Table3[[#This Row],[Notes]])), "Yes", "No")</f>
        <v>Yes</v>
      </c>
      <c r="X478" s="243" t="str">
        <f>IF(Table3[[#This Row],[Column11]]="yes","tags included","Auto:")</f>
        <v>tags included</v>
      </c>
      <c r="Y478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7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Row],[TagOrderMethod]]="Auto:",IF(T478&gt;0,T478,IF(COUNTBLANK(K478:R478)=8,"",(IF(Table3[[#This Row],[Column11]]&lt;&gt;"no",Table3[[#This Row],[Size]]*(SUM(Table3[[#This Row],[Date 1]:[Date 8]])),"")))),""))),(Table3[[#This Row],[Bundle]])),"")</f>
        <v/>
      </c>
      <c r="AA478" s="74" t="str">
        <f t="shared" si="10"/>
        <v/>
      </c>
      <c r="AB478" s="111"/>
      <c r="AC478" s="112"/>
      <c r="AD478" s="113"/>
      <c r="AE478" s="114"/>
      <c r="AF478" s="33" t="s">
        <v>16</v>
      </c>
      <c r="AG478" s="33" t="s">
        <v>16</v>
      </c>
      <c r="AH478" s="33" t="s">
        <v>626</v>
      </c>
      <c r="AI478" s="33" t="s">
        <v>16</v>
      </c>
      <c r="AJ478" s="33" t="s">
        <v>626</v>
      </c>
      <c r="AK478" s="105" t="b">
        <f>IF(AND(Table3[[#This Row],[Column7]]=TRUE,COUNTBLANK(Table3[[#This Row],[Date 1]:[Date 8]])=8),TRUE,FALSE)</f>
        <v>0</v>
      </c>
      <c r="AL478" s="105" t="b">
        <f>COUNTIF(Table3[[#This Row],[26]:[512]],"yes")&gt;0</f>
        <v>0</v>
      </c>
      <c r="AM478" s="115" t="e">
        <f>IF(COUNTBLANK(K478:AB478)&lt;&gt;13,IF(Table3[[#This Row],[Comments]]="Please order in multiples of 20. Minimum order of 100.",IF(COUNTBLANK(Table3[[#This Row],[Date 1]:[Order]])=12,"",1),1),IF(OR(G478="yes",H478="yes",I478="yes",F478="yes",#REF!="yes",J478="yes"),1,""))</f>
        <v>#REF!</v>
      </c>
      <c r="AO478" s="303"/>
      <c r="AP478" s="304"/>
    </row>
    <row r="479" spans="2:42" ht="36" thickBot="1">
      <c r="B479" s="135" t="s">
        <v>8201</v>
      </c>
      <c r="C479" s="133" t="s">
        <v>7615</v>
      </c>
      <c r="D479" s="131" t="s">
        <v>8122</v>
      </c>
      <c r="E479" s="23" t="s">
        <v>7731</v>
      </c>
      <c r="F479" s="22" t="s">
        <v>16</v>
      </c>
      <c r="G479" s="22" t="s">
        <v>16</v>
      </c>
      <c r="H479" s="22" t="s">
        <v>626</v>
      </c>
      <c r="I479" s="22" t="s">
        <v>16</v>
      </c>
      <c r="J479" s="22" t="s">
        <v>626</v>
      </c>
      <c r="K479" s="108"/>
      <c r="L479" s="16"/>
      <c r="M479" s="16"/>
      <c r="N479" s="16"/>
      <c r="O479" s="16"/>
      <c r="P479" s="16"/>
      <c r="Q479" s="16"/>
      <c r="R479" s="109"/>
      <c r="S479" s="218" t="str">
        <f>Table3[[#This Row],[Column12]]</f>
        <v>tags included</v>
      </c>
      <c r="T479" s="110"/>
      <c r="U479" s="122" t="str">
        <f>IF(Table3[[#This Row],[TagOrderMethod]]="Ratio:","plants per 1 tag",IF(Table3[[#This Row],[TagOrderMethod]]="tags included","",IF(Table3[[#This Row],[TagOrderMethod]]="Qty:","tags",IF(Table3[[#This Row],[TagOrderMethod]]="Auto:",IF(T479&lt;&gt;"","tags","")))))</f>
        <v/>
      </c>
      <c r="V479" s="243">
        <f>IFERROR(IF(#REF!="",50,(VLOOKUP(#REF!,Data!$A$1:$D$5027,4,FALSE))),50)</f>
        <v>50</v>
      </c>
      <c r="W479" s="243" t="str">
        <f>IF(ISNUMBER(SEARCH("tag",Table3[[#This Row],[Notes]])), "Yes", "No")</f>
        <v>Yes</v>
      </c>
      <c r="X479" s="243" t="str">
        <f>IF(Table3[[#This Row],[Column11]]="yes","tags included","Auto:")</f>
        <v>tags included</v>
      </c>
      <c r="Y479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7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Row],[TagOrderMethod]]="Auto:",IF(T479&gt;0,T479,IF(COUNTBLANK(K479:R479)=8,"",(IF(Table3[[#This Row],[Column11]]&lt;&gt;"no",Table3[[#This Row],[Size]]*(SUM(Table3[[#This Row],[Date 1]:[Date 8]])),"")))),""))),(Table3[[#This Row],[Bundle]])),"")</f>
        <v/>
      </c>
      <c r="AA479" s="74" t="str">
        <f t="shared" si="10"/>
        <v/>
      </c>
      <c r="AB479" s="111"/>
      <c r="AC479" s="112"/>
      <c r="AD479" s="113"/>
      <c r="AE479" s="114"/>
      <c r="AF479" s="33" t="s">
        <v>16</v>
      </c>
      <c r="AG479" s="33" t="s">
        <v>16</v>
      </c>
      <c r="AH479" s="33" t="s">
        <v>626</v>
      </c>
      <c r="AI479" s="33" t="s">
        <v>16</v>
      </c>
      <c r="AJ479" s="33" t="s">
        <v>626</v>
      </c>
      <c r="AK479" s="105" t="b">
        <f>IF(AND(Table3[[#This Row],[Column7]]=TRUE,COUNTBLANK(Table3[[#This Row],[Date 1]:[Date 8]])=8),TRUE,FALSE)</f>
        <v>0</v>
      </c>
      <c r="AL479" s="105" t="b">
        <f>COUNTIF(Table3[[#This Row],[26]:[512]],"yes")&gt;0</f>
        <v>0</v>
      </c>
      <c r="AM479" s="115" t="e">
        <f>IF(COUNTBLANK(K479:AB479)&lt;&gt;13,IF(Table3[[#This Row],[Comments]]="Please order in multiples of 20. Minimum order of 100.",IF(COUNTBLANK(Table3[[#This Row],[Date 1]:[Order]])=12,"",1),1),IF(OR(G479="yes",H479="yes",I479="yes",F479="yes",#REF!="yes",J479="yes"),1,""))</f>
        <v>#REF!</v>
      </c>
      <c r="AO479" s="27" t="s">
        <v>7923</v>
      </c>
      <c r="AP479" s="28">
        <v>45768</v>
      </c>
    </row>
    <row r="480" spans="2:42" ht="37" thickTop="1" thickBot="1">
      <c r="B480" s="135" t="s">
        <v>8201</v>
      </c>
      <c r="C480" s="133" t="s">
        <v>7615</v>
      </c>
      <c r="D480" s="131" t="s">
        <v>7722</v>
      </c>
      <c r="E480" s="23" t="s">
        <v>7731</v>
      </c>
      <c r="F480" s="22" t="s">
        <v>16</v>
      </c>
      <c r="G480" s="22" t="s">
        <v>16</v>
      </c>
      <c r="H480" s="22" t="s">
        <v>626</v>
      </c>
      <c r="I480" s="22" t="s">
        <v>16</v>
      </c>
      <c r="J480" s="22" t="s">
        <v>626</v>
      </c>
      <c r="K480" s="108"/>
      <c r="L480" s="16"/>
      <c r="M480" s="16"/>
      <c r="N480" s="16"/>
      <c r="O480" s="16"/>
      <c r="P480" s="16"/>
      <c r="Q480" s="16"/>
      <c r="R480" s="109"/>
      <c r="S480" s="218" t="str">
        <f>Table3[[#This Row],[Column12]]</f>
        <v>tags included</v>
      </c>
      <c r="T480" s="110"/>
      <c r="U480" s="122" t="str">
        <f>IF(Table3[[#This Row],[TagOrderMethod]]="Ratio:","plants per 1 tag",IF(Table3[[#This Row],[TagOrderMethod]]="tags included","",IF(Table3[[#This Row],[TagOrderMethod]]="Qty:","tags",IF(Table3[[#This Row],[TagOrderMethod]]="Auto:",IF(T480&lt;&gt;"","tags","")))))</f>
        <v/>
      </c>
      <c r="V480" s="243">
        <f>IFERROR(IF(#REF!="",50,(VLOOKUP(#REF!,Data!$A$1:$D$5027,4,FALSE))),50)</f>
        <v>50</v>
      </c>
      <c r="W480" s="243" t="str">
        <f>IF(ISNUMBER(SEARCH("tag",Table3[[#This Row],[Notes]])), "Yes", "No")</f>
        <v>Yes</v>
      </c>
      <c r="X480" s="243" t="str">
        <f>IF(Table3[[#This Row],[Column11]]="yes","tags included","Auto:")</f>
        <v>tags included</v>
      </c>
      <c r="Y480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8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Row],[TagOrderMethod]]="Auto:",IF(T480&gt;0,T480,IF(COUNTBLANK(K480:R480)=8,"",(IF(Table3[[#This Row],[Column11]]&lt;&gt;"no",Table3[[#This Row],[Size]]*(SUM(Table3[[#This Row],[Date 1]:[Date 8]])),"")))),""))),(Table3[[#This Row],[Bundle]])),"")</f>
        <v/>
      </c>
      <c r="AA480" s="74" t="str">
        <f t="shared" si="10"/>
        <v/>
      </c>
      <c r="AB480" s="111"/>
      <c r="AC480" s="112"/>
      <c r="AD480" s="113"/>
      <c r="AE480" s="114"/>
      <c r="AF480" s="33" t="s">
        <v>16</v>
      </c>
      <c r="AG480" s="33" t="s">
        <v>16</v>
      </c>
      <c r="AH480" s="33" t="s">
        <v>626</v>
      </c>
      <c r="AI480" s="33" t="s">
        <v>16</v>
      </c>
      <c r="AJ480" s="33" t="s">
        <v>626</v>
      </c>
      <c r="AK480" s="105" t="b">
        <f>IF(AND(Table3[[#This Row],[Column7]]=TRUE,COUNTBLANK(Table3[[#This Row],[Date 1]:[Date 8]])=8),TRUE,FALSE)</f>
        <v>0</v>
      </c>
      <c r="AL480" s="105" t="b">
        <f>COUNTIF(Table3[[#This Row],[26]:[512]],"yes")&gt;0</f>
        <v>0</v>
      </c>
      <c r="AM480" s="115" t="e">
        <f>IF(COUNTBLANK(K480:AB480)&lt;&gt;13,IF(Table3[[#This Row],[Comments]]="Please order in multiples of 20. Minimum order of 100.",IF(COUNTBLANK(Table3[[#This Row],[Date 1]:[Order]])=12,"",1),1),IF(OR(G480="yes",H480="yes",I480="yes",F480="yes",#REF!="yes",J480="yes"),1,""))</f>
        <v>#REF!</v>
      </c>
      <c r="AO480" s="27" t="s">
        <v>7924</v>
      </c>
      <c r="AP480" s="29">
        <f>AP479+7</f>
        <v>45775</v>
      </c>
    </row>
    <row r="481" spans="1:42" ht="37" thickTop="1" thickBot="1">
      <c r="B481" s="135" t="s">
        <v>8201</v>
      </c>
      <c r="C481" s="133" t="s">
        <v>7615</v>
      </c>
      <c r="D481" s="131" t="s">
        <v>8119</v>
      </c>
      <c r="E481" s="23" t="s">
        <v>7731</v>
      </c>
      <c r="F481" s="22" t="s">
        <v>16</v>
      </c>
      <c r="G481" s="22" t="s">
        <v>16</v>
      </c>
      <c r="H481" s="22" t="s">
        <v>626</v>
      </c>
      <c r="I481" s="22" t="s">
        <v>16</v>
      </c>
      <c r="J481" s="22" t="s">
        <v>626</v>
      </c>
      <c r="K481" s="108"/>
      <c r="L481" s="16"/>
      <c r="M481" s="16"/>
      <c r="N481" s="16"/>
      <c r="O481" s="16"/>
      <c r="P481" s="16"/>
      <c r="Q481" s="16"/>
      <c r="R481" s="109"/>
      <c r="S481" s="218" t="str">
        <f>Table3[[#This Row],[Column12]]</f>
        <v>tags included</v>
      </c>
      <c r="T481" s="110"/>
      <c r="U481" s="122" t="str">
        <f>IF(Table3[[#This Row],[TagOrderMethod]]="Ratio:","plants per 1 tag",IF(Table3[[#This Row],[TagOrderMethod]]="tags included","",IF(Table3[[#This Row],[TagOrderMethod]]="Qty:","tags",IF(Table3[[#This Row],[TagOrderMethod]]="Auto:",IF(T481&lt;&gt;"","tags","")))))</f>
        <v/>
      </c>
      <c r="V481" s="243">
        <f>IFERROR(IF(#REF!="",50,(VLOOKUP(#REF!,Data!$A$1:$D$5027,4,FALSE))),50)</f>
        <v>50</v>
      </c>
      <c r="W481" s="243" t="str">
        <f>IF(ISNUMBER(SEARCH("tag",Table3[[#This Row],[Notes]])), "Yes", "No")</f>
        <v>Yes</v>
      </c>
      <c r="X481" s="243" t="str">
        <f>IF(Table3[[#This Row],[Column11]]="yes","tags included","Auto:")</f>
        <v>tags included</v>
      </c>
      <c r="Y481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8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Row],[TagOrderMethod]]="Auto:",IF(T481&gt;0,T481,IF(COUNTBLANK(K481:R481)=8,"",(IF(Table3[[#This Row],[Column11]]&lt;&gt;"no",Table3[[#This Row],[Size]]*(SUM(Table3[[#This Row],[Date 1]:[Date 8]])),"")))),""))),(Table3[[#This Row],[Bundle]])),"")</f>
        <v/>
      </c>
      <c r="AA481" s="74" t="str">
        <f t="shared" si="10"/>
        <v/>
      </c>
      <c r="AB481" s="111"/>
      <c r="AC481" s="112"/>
      <c r="AD481" s="113"/>
      <c r="AE481" s="114"/>
      <c r="AF481" s="33" t="s">
        <v>16</v>
      </c>
      <c r="AG481" s="33" t="s">
        <v>16</v>
      </c>
      <c r="AH481" s="33" t="s">
        <v>626</v>
      </c>
      <c r="AI481" s="33" t="s">
        <v>16</v>
      </c>
      <c r="AJ481" s="33" t="s">
        <v>626</v>
      </c>
      <c r="AK481" s="105" t="b">
        <f>IF(AND(Table3[[#This Row],[Column7]]=TRUE,COUNTBLANK(Table3[[#This Row],[Date 1]:[Date 8]])=8),TRUE,FALSE)</f>
        <v>0</v>
      </c>
      <c r="AL481" s="105" t="b">
        <f>COUNTIF(Table3[[#This Row],[26]:[512]],"yes")&gt;0</f>
        <v>0</v>
      </c>
      <c r="AM481" s="115" t="e">
        <f>IF(COUNTBLANK(K481:AB481)&lt;&gt;13,IF(Table3[[#This Row],[Comments]]="Please order in multiples of 20. Minimum order of 100.",IF(COUNTBLANK(Table3[[#This Row],[Date 1]:[Order]])=12,"",1),1),IF(OR(G481="yes",H481="yes",I481="yes",F481="yes",#REF!="yes",J481="yes"),1,""))</f>
        <v>#REF!</v>
      </c>
      <c r="AO481" s="27" t="s">
        <v>7925</v>
      </c>
      <c r="AP481" s="29">
        <f t="shared" ref="AP481:AP491" si="11">AP480+7</f>
        <v>45782</v>
      </c>
    </row>
    <row r="482" spans="1:42" ht="37" thickTop="1" thickBot="1">
      <c r="B482" s="135" t="s">
        <v>8201</v>
      </c>
      <c r="C482" s="133" t="s">
        <v>7615</v>
      </c>
      <c r="D482" s="131" t="s">
        <v>7723</v>
      </c>
      <c r="E482" s="23" t="s">
        <v>7731</v>
      </c>
      <c r="F482" s="22" t="s">
        <v>16</v>
      </c>
      <c r="G482" s="22" t="s">
        <v>16</v>
      </c>
      <c r="H482" s="22" t="s">
        <v>626</v>
      </c>
      <c r="I482" s="22" t="s">
        <v>16</v>
      </c>
      <c r="J482" s="22" t="s">
        <v>626</v>
      </c>
      <c r="K482" s="108"/>
      <c r="L482" s="16"/>
      <c r="M482" s="16"/>
      <c r="N482" s="16"/>
      <c r="O482" s="16"/>
      <c r="P482" s="16"/>
      <c r="Q482" s="16"/>
      <c r="R482" s="109"/>
      <c r="S482" s="218" t="str">
        <f>Table3[[#This Row],[Column12]]</f>
        <v>tags included</v>
      </c>
      <c r="T482" s="110"/>
      <c r="U482" s="122" t="str">
        <f>IF(Table3[[#This Row],[TagOrderMethod]]="Ratio:","plants per 1 tag",IF(Table3[[#This Row],[TagOrderMethod]]="tags included","",IF(Table3[[#This Row],[TagOrderMethod]]="Qty:","tags",IF(Table3[[#This Row],[TagOrderMethod]]="Auto:",IF(T482&lt;&gt;"","tags","")))))</f>
        <v/>
      </c>
      <c r="V482" s="243">
        <f>IFERROR(IF(#REF!="",50,(VLOOKUP(#REF!,Data!$A$1:$D$5027,4,FALSE))),50)</f>
        <v>50</v>
      </c>
      <c r="W482" s="243" t="str">
        <f>IF(ISNUMBER(SEARCH("tag",Table3[[#This Row],[Notes]])), "Yes", "No")</f>
        <v>Yes</v>
      </c>
      <c r="X482" s="243" t="str">
        <f>IF(Table3[[#This Row],[Column11]]="yes","tags included","Auto:")</f>
        <v>tags included</v>
      </c>
      <c r="Y482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8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Row],[TagOrderMethod]]="Auto:",IF(T482&gt;0,T482,IF(COUNTBLANK(K482:R482)=8,"",(IF(Table3[[#This Row],[Column11]]&lt;&gt;"no",Table3[[#This Row],[Size]]*(SUM(Table3[[#This Row],[Date 1]:[Date 8]])),"")))),""))),(Table3[[#This Row],[Bundle]])),"")</f>
        <v/>
      </c>
      <c r="AA482" s="74" t="str">
        <f t="shared" si="10"/>
        <v/>
      </c>
      <c r="AB482" s="111"/>
      <c r="AC482" s="112"/>
      <c r="AD482" s="113"/>
      <c r="AE482" s="114"/>
      <c r="AF482" s="33" t="s">
        <v>16</v>
      </c>
      <c r="AG482" s="33" t="s">
        <v>16</v>
      </c>
      <c r="AH482" s="33" t="s">
        <v>626</v>
      </c>
      <c r="AI482" s="33" t="s">
        <v>16</v>
      </c>
      <c r="AJ482" s="33" t="s">
        <v>626</v>
      </c>
      <c r="AK482" s="105" t="b">
        <f>IF(AND(Table3[[#This Row],[Column7]]=TRUE,COUNTBLANK(Table3[[#This Row],[Date 1]:[Date 8]])=8),TRUE,FALSE)</f>
        <v>0</v>
      </c>
      <c r="AL482" s="105" t="b">
        <f>COUNTIF(Table3[[#This Row],[26]:[512]],"yes")&gt;0</f>
        <v>0</v>
      </c>
      <c r="AM482" s="115" t="e">
        <f>IF(COUNTBLANK(K482:AB482)&lt;&gt;13,IF(Table3[[#This Row],[Comments]]="Please order in multiples of 20. Minimum order of 100.",IF(COUNTBLANK(Table3[[#This Row],[Date 1]:[Order]])=12,"",1),1),IF(OR(G482="yes",H482="yes",I482="yes",F482="yes",#REF!="yes",J482="yes"),1,""))</f>
        <v>#REF!</v>
      </c>
      <c r="AO482" s="27" t="s">
        <v>7926</v>
      </c>
      <c r="AP482" s="29">
        <f t="shared" si="11"/>
        <v>45789</v>
      </c>
    </row>
    <row r="483" spans="1:42" ht="37" thickTop="1" thickBot="1">
      <c r="B483" s="135" t="s">
        <v>8201</v>
      </c>
      <c r="C483" s="133" t="s">
        <v>7615</v>
      </c>
      <c r="D483" s="131" t="s">
        <v>7724</v>
      </c>
      <c r="E483" s="23" t="s">
        <v>7731</v>
      </c>
      <c r="F483" s="22" t="s">
        <v>16</v>
      </c>
      <c r="G483" s="22" t="s">
        <v>16</v>
      </c>
      <c r="H483" s="22" t="s">
        <v>626</v>
      </c>
      <c r="I483" s="22" t="s">
        <v>16</v>
      </c>
      <c r="J483" s="22" t="s">
        <v>626</v>
      </c>
      <c r="K483" s="108"/>
      <c r="L483" s="16"/>
      <c r="M483" s="16"/>
      <c r="N483" s="16"/>
      <c r="O483" s="16"/>
      <c r="P483" s="16"/>
      <c r="Q483" s="16"/>
      <c r="R483" s="109"/>
      <c r="S483" s="218" t="str">
        <f>Table3[[#This Row],[Column12]]</f>
        <v>tags included</v>
      </c>
      <c r="T483" s="110"/>
      <c r="U483" s="122" t="str">
        <f>IF(Table3[[#This Row],[TagOrderMethod]]="Ratio:","plants per 1 tag",IF(Table3[[#This Row],[TagOrderMethod]]="tags included","",IF(Table3[[#This Row],[TagOrderMethod]]="Qty:","tags",IF(Table3[[#This Row],[TagOrderMethod]]="Auto:",IF(T483&lt;&gt;"","tags","")))))</f>
        <v/>
      </c>
      <c r="V483" s="243">
        <f>IFERROR(IF(#REF!="",50,(VLOOKUP(#REF!,Data!$A$1:$D$5027,4,FALSE))),50)</f>
        <v>50</v>
      </c>
      <c r="W483" s="243" t="str">
        <f>IF(ISNUMBER(SEARCH("tag",Table3[[#This Row],[Notes]])), "Yes", "No")</f>
        <v>Yes</v>
      </c>
      <c r="X483" s="243" t="str">
        <f>IF(Table3[[#This Row],[Column11]]="yes","tags included","Auto:")</f>
        <v>tags included</v>
      </c>
      <c r="Y483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83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Row],[TagOrderMethod]]="Auto:",IF(T483&gt;0,T483,IF(COUNTBLANK(K483:R483)=8,"",(IF(Table3[[#This Row],[Column11]]&lt;&gt;"no",Table3[[#This Row],[Size]]*(SUM(Table3[[#This Row],[Date 1]:[Date 8]])),"")))),""))),(Table3[[#This Row],[Bundle]])),"")</f>
        <v/>
      </c>
      <c r="AA483" s="74" t="str">
        <f t="shared" si="10"/>
        <v/>
      </c>
      <c r="AB483" s="111"/>
      <c r="AC483" s="112"/>
      <c r="AD483" s="113"/>
      <c r="AE483" s="114"/>
      <c r="AF483" s="33" t="s">
        <v>16</v>
      </c>
      <c r="AG483" s="33" t="s">
        <v>16</v>
      </c>
      <c r="AH483" s="33" t="s">
        <v>626</v>
      </c>
      <c r="AI483" s="33" t="s">
        <v>16</v>
      </c>
      <c r="AJ483" s="33" t="s">
        <v>626</v>
      </c>
      <c r="AK483" s="105" t="b">
        <f>IF(AND(Table3[[#This Row],[Column7]]=TRUE,COUNTBLANK(Table3[[#This Row],[Date 1]:[Date 8]])=8),TRUE,FALSE)</f>
        <v>0</v>
      </c>
      <c r="AL483" s="105" t="b">
        <f>COUNTIF(Table3[[#This Row],[26]:[512]],"yes")&gt;0</f>
        <v>0</v>
      </c>
      <c r="AM483" s="115" t="e">
        <f>IF(COUNTBLANK(K483:AB483)&lt;&gt;13,IF(Table3[[#This Row],[Comments]]="Please order in multiples of 20. Minimum order of 100.",IF(COUNTBLANK(Table3[[#This Row],[Date 1]:[Order]])=12,"",1),1),IF(OR(G483="yes",H483="yes",I483="yes",F483="yes",#REF!="yes",J483="yes"),1,""))</f>
        <v>#REF!</v>
      </c>
      <c r="AO483" s="27" t="s">
        <v>7927</v>
      </c>
      <c r="AP483" s="29">
        <f t="shared" si="11"/>
        <v>45796</v>
      </c>
    </row>
    <row r="484" spans="1:42" ht="37" thickTop="1" thickBot="1">
      <c r="B484" s="135" t="s">
        <v>8201</v>
      </c>
      <c r="C484" s="133" t="s">
        <v>7615</v>
      </c>
      <c r="D484" s="131" t="s">
        <v>8096</v>
      </c>
      <c r="E484" s="23" t="s">
        <v>7731</v>
      </c>
      <c r="F484" s="22" t="s">
        <v>16</v>
      </c>
      <c r="G484" s="22" t="s">
        <v>16</v>
      </c>
      <c r="H484" s="22" t="s">
        <v>626</v>
      </c>
      <c r="I484" s="22" t="s">
        <v>16</v>
      </c>
      <c r="J484" s="22" t="s">
        <v>626</v>
      </c>
      <c r="K484" s="108"/>
      <c r="L484" s="16"/>
      <c r="M484" s="16"/>
      <c r="N484" s="16"/>
      <c r="O484" s="16"/>
      <c r="P484" s="16"/>
      <c r="Q484" s="16"/>
      <c r="R484" s="109"/>
      <c r="S484" s="218" t="str">
        <f>Table3[[#This Row],[Column12]]</f>
        <v>tags included</v>
      </c>
      <c r="T484" s="110"/>
      <c r="U484" s="122" t="str">
        <f>IF(Table3[[#This Row],[TagOrderMethod]]="Ratio:","plants per 1 tag",IF(Table3[[#This Row],[TagOrderMethod]]="tags included","",IF(Table3[[#This Row],[TagOrderMethod]]="Qty:","tags",IF(Table3[[#This Row],[TagOrderMethod]]="Auto:",IF(T484&lt;&gt;"","tags","")))))</f>
        <v/>
      </c>
      <c r="V484" s="243">
        <f>IFERROR(IF(#REF!="",50,(VLOOKUP(#REF!,Data!$A$1:$D$5027,4,FALSE))),50)</f>
        <v>50</v>
      </c>
      <c r="W484" s="243" t="str">
        <f>IF(ISNUMBER(SEARCH("tag",Table3[[#This Row],[Notes]])), "Yes", "No")</f>
        <v>Yes</v>
      </c>
      <c r="X484" s="243" t="str">
        <f>IF(Table3[[#This Row],[Column11]]="yes","tags included","Auto:")</f>
        <v>tags included</v>
      </c>
      <c r="Y484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84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Row],[TagOrderMethod]]="Auto:",IF(T484&gt;0,T484,IF(COUNTBLANK(K484:R484)=8,"",(IF(Table3[[#This Row],[Column11]]&lt;&gt;"no",Table3[[#This Row],[Size]]*(SUM(Table3[[#This Row],[Date 1]:[Date 8]])),"")))),""))),(Table3[[#This Row],[Bundle]])),"")</f>
        <v/>
      </c>
      <c r="AA484" s="74" t="str">
        <f t="shared" si="10"/>
        <v/>
      </c>
      <c r="AB484" s="111"/>
      <c r="AC484" s="112"/>
      <c r="AD484" s="113"/>
      <c r="AE484" s="114"/>
      <c r="AF484" s="33" t="s">
        <v>16</v>
      </c>
      <c r="AG484" s="33" t="s">
        <v>16</v>
      </c>
      <c r="AH484" s="33" t="s">
        <v>626</v>
      </c>
      <c r="AI484" s="33" t="s">
        <v>16</v>
      </c>
      <c r="AJ484" s="33" t="s">
        <v>626</v>
      </c>
      <c r="AK484" s="105" t="b">
        <f>IF(AND(Table3[[#This Row],[Column7]]=TRUE,COUNTBLANK(Table3[[#This Row],[Date 1]:[Date 8]])=8),TRUE,FALSE)</f>
        <v>0</v>
      </c>
      <c r="AL484" s="105" t="b">
        <f>COUNTIF(Table3[[#This Row],[26]:[512]],"yes")&gt;0</f>
        <v>0</v>
      </c>
      <c r="AM484" s="115" t="e">
        <f>IF(COUNTBLANK(K484:AB484)&lt;&gt;13,IF(Table3[[#This Row],[Comments]]="Please order in multiples of 20. Minimum order of 100.",IF(COUNTBLANK(Table3[[#This Row],[Date 1]:[Order]])=12,"",1),1),IF(OR(G484="yes",H484="yes",I484="yes",F484="yes",#REF!="yes",J484="yes"),1,""))</f>
        <v>#REF!</v>
      </c>
      <c r="AO484" s="27" t="s">
        <v>7928</v>
      </c>
      <c r="AP484" s="29">
        <f t="shared" si="11"/>
        <v>45803</v>
      </c>
    </row>
    <row r="485" spans="1:42" ht="37" thickTop="1" thickBot="1">
      <c r="B485" s="135" t="s">
        <v>8201</v>
      </c>
      <c r="C485" s="133" t="s">
        <v>7615</v>
      </c>
      <c r="D485" s="131" t="s">
        <v>7987</v>
      </c>
      <c r="E485" s="23" t="s">
        <v>7731</v>
      </c>
      <c r="F485" s="22" t="s">
        <v>16</v>
      </c>
      <c r="G485" s="22" t="s">
        <v>16</v>
      </c>
      <c r="H485" s="22" t="s">
        <v>626</v>
      </c>
      <c r="I485" s="22" t="s">
        <v>16</v>
      </c>
      <c r="J485" s="22" t="s">
        <v>626</v>
      </c>
      <c r="K485" s="108"/>
      <c r="L485" s="16"/>
      <c r="M485" s="16"/>
      <c r="N485" s="16"/>
      <c r="O485" s="16"/>
      <c r="P485" s="16"/>
      <c r="Q485" s="16"/>
      <c r="R485" s="109"/>
      <c r="S485" s="218" t="str">
        <f>Table3[[#This Row],[Column12]]</f>
        <v>tags included</v>
      </c>
      <c r="T485" s="110"/>
      <c r="U485" s="122" t="str">
        <f>IF(Table3[[#This Row],[TagOrderMethod]]="Ratio:","plants per 1 tag",IF(Table3[[#This Row],[TagOrderMethod]]="tags included","",IF(Table3[[#This Row],[TagOrderMethod]]="Qty:","tags",IF(Table3[[#This Row],[TagOrderMethod]]="Auto:",IF(T485&lt;&gt;"","tags","")))))</f>
        <v/>
      </c>
      <c r="V485" s="243">
        <f>IFERROR(IF(#REF!="",50,(VLOOKUP(#REF!,Data!$A$1:$D$5027,4,FALSE))),50)</f>
        <v>50</v>
      </c>
      <c r="W485" s="243" t="str">
        <f>IF(ISNUMBER(SEARCH("tag",Table3[[#This Row],[Notes]])), "Yes", "No")</f>
        <v>Yes</v>
      </c>
      <c r="X485" s="243" t="str">
        <f>IF(Table3[[#This Row],[Column11]]="yes","tags included","Auto:")</f>
        <v>tags included</v>
      </c>
      <c r="Y485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85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Row],[TagOrderMethod]]="Auto:",IF(T485&gt;0,T485,IF(COUNTBLANK(K485:R485)=8,"",(IF(Table3[[#This Row],[Column11]]&lt;&gt;"no",Table3[[#This Row],[Size]]*(SUM(Table3[[#This Row],[Date 1]:[Date 8]])),"")))),""))),(Table3[[#This Row],[Bundle]])),"")</f>
        <v/>
      </c>
      <c r="AA485" s="74" t="str">
        <f t="shared" si="10"/>
        <v/>
      </c>
      <c r="AB485" s="111"/>
      <c r="AC485" s="112"/>
      <c r="AD485" s="113"/>
      <c r="AE485" s="114"/>
      <c r="AF485" s="33" t="s">
        <v>16</v>
      </c>
      <c r="AG485" s="33" t="s">
        <v>16</v>
      </c>
      <c r="AH485" s="33" t="s">
        <v>626</v>
      </c>
      <c r="AI485" s="33" t="s">
        <v>16</v>
      </c>
      <c r="AJ485" s="33" t="s">
        <v>626</v>
      </c>
      <c r="AK485" s="105" t="b">
        <f>IF(AND(Table3[[#This Row],[Column7]]=TRUE,COUNTBLANK(Table3[[#This Row],[Date 1]:[Date 8]])=8),TRUE,FALSE)</f>
        <v>0</v>
      </c>
      <c r="AL485" s="105" t="b">
        <f>COUNTIF(Table3[[#This Row],[26]:[512]],"yes")&gt;0</f>
        <v>0</v>
      </c>
      <c r="AM485" s="115" t="e">
        <f>IF(COUNTBLANK(K485:AB485)&lt;&gt;13,IF(Table3[[#This Row],[Comments]]="Please order in multiples of 20. Minimum order of 100.",IF(COUNTBLANK(Table3[[#This Row],[Date 1]:[Order]])=12,"",1),1),IF(OR(G485="yes",H485="yes",I485="yes",F485="yes",#REF!="yes",J485="yes"),1,""))</f>
        <v>#REF!</v>
      </c>
      <c r="AO485" s="27" t="s">
        <v>7929</v>
      </c>
      <c r="AP485" s="29">
        <f t="shared" si="11"/>
        <v>45810</v>
      </c>
    </row>
    <row r="486" spans="1:42" ht="37" thickTop="1" thickBot="1">
      <c r="B486" s="135" t="s">
        <v>8201</v>
      </c>
      <c r="C486" s="133" t="s">
        <v>7615</v>
      </c>
      <c r="D486" s="131" t="s">
        <v>7725</v>
      </c>
      <c r="E486" s="23" t="s">
        <v>7731</v>
      </c>
      <c r="F486" s="22" t="s">
        <v>16</v>
      </c>
      <c r="G486" s="22" t="s">
        <v>16</v>
      </c>
      <c r="H486" s="22" t="s">
        <v>626</v>
      </c>
      <c r="I486" s="22" t="s">
        <v>16</v>
      </c>
      <c r="J486" s="22" t="s">
        <v>626</v>
      </c>
      <c r="K486" s="108"/>
      <c r="L486" s="16"/>
      <c r="M486" s="16"/>
      <c r="N486" s="16"/>
      <c r="O486" s="16"/>
      <c r="P486" s="16"/>
      <c r="Q486" s="16"/>
      <c r="R486" s="109"/>
      <c r="S486" s="218" t="str">
        <f>Table3[[#This Row],[Column12]]</f>
        <v>tags included</v>
      </c>
      <c r="T486" s="110"/>
      <c r="U486" s="122" t="str">
        <f>IF(Table3[[#This Row],[TagOrderMethod]]="Ratio:","plants per 1 tag",IF(Table3[[#This Row],[TagOrderMethod]]="tags included","",IF(Table3[[#This Row],[TagOrderMethod]]="Qty:","tags",IF(Table3[[#This Row],[TagOrderMethod]]="Auto:",IF(T486&lt;&gt;"","tags","")))))</f>
        <v/>
      </c>
      <c r="V486" s="243">
        <f>IFERROR(IF(#REF!="",50,(VLOOKUP(#REF!,Data!$A$1:$D$5027,4,FALSE))),50)</f>
        <v>50</v>
      </c>
      <c r="W486" s="243" t="str">
        <f>IF(ISNUMBER(SEARCH("tag",Table3[[#This Row],[Notes]])), "Yes", "No")</f>
        <v>Yes</v>
      </c>
      <c r="X486" s="243" t="str">
        <f>IF(Table3[[#This Row],[Column11]]="yes","tags included","Auto:")</f>
        <v>tags included</v>
      </c>
      <c r="Y486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86" s="219"/>
      <c r="AA486" s="74" t="str">
        <f t="shared" si="10"/>
        <v/>
      </c>
      <c r="AB486" s="111"/>
      <c r="AC486" s="112"/>
      <c r="AD486" s="113"/>
      <c r="AE486" s="114"/>
      <c r="AF486" s="33" t="s">
        <v>16</v>
      </c>
      <c r="AG486" s="33" t="s">
        <v>16</v>
      </c>
      <c r="AH486" s="33" t="s">
        <v>626</v>
      </c>
      <c r="AI486" s="33" t="s">
        <v>16</v>
      </c>
      <c r="AJ486" s="33" t="s">
        <v>626</v>
      </c>
      <c r="AK486" s="105" t="b">
        <f>IF(AND(Table3[[#This Row],[Column7]]=TRUE,COUNTBLANK(Table3[[#This Row],[Date 1]:[Date 8]])=8),TRUE,FALSE)</f>
        <v>0</v>
      </c>
      <c r="AL486" s="105" t="b">
        <f>COUNTIF(Table3[[#This Row],[26]:[512]],"yes")&gt;0</f>
        <v>0</v>
      </c>
      <c r="AM486" s="115" t="e">
        <f>IF(COUNTBLANK(K486:AB486)&lt;&gt;13,IF(Table3[[#This Row],[Comments]]="Please order in multiples of 20. Minimum order of 100.",IF(COUNTBLANK(Table3[[#This Row],[Date 1]:[Order]])=12,"",1),1),IF(OR(G486="yes",H486="yes",I486="yes",F486="yes",#REF!="yes",J486="yes"),1,""))</f>
        <v>#REF!</v>
      </c>
      <c r="AO486" s="27" t="s">
        <v>7930</v>
      </c>
      <c r="AP486" s="29">
        <f t="shared" si="11"/>
        <v>45817</v>
      </c>
    </row>
    <row r="487" spans="1:42" ht="37" thickTop="1" thickBot="1">
      <c r="B487" s="135" t="s">
        <v>8201</v>
      </c>
      <c r="C487" s="133" t="s">
        <v>7615</v>
      </c>
      <c r="D487" s="131" t="s">
        <v>8097</v>
      </c>
      <c r="E487" s="23" t="s">
        <v>7731</v>
      </c>
      <c r="F487" s="22" t="s">
        <v>16</v>
      </c>
      <c r="G487" s="22" t="s">
        <v>16</v>
      </c>
      <c r="H487" s="22" t="s">
        <v>626</v>
      </c>
      <c r="I487" s="22" t="s">
        <v>16</v>
      </c>
      <c r="J487" s="22" t="s">
        <v>626</v>
      </c>
      <c r="K487" s="108"/>
      <c r="L487" s="16"/>
      <c r="M487" s="16"/>
      <c r="N487" s="16"/>
      <c r="O487" s="16"/>
      <c r="P487" s="16"/>
      <c r="Q487" s="16"/>
      <c r="R487" s="109"/>
      <c r="S487" s="218" t="str">
        <f>Table3[[#This Row],[Column12]]</f>
        <v>tags included</v>
      </c>
      <c r="T487" s="110"/>
      <c r="U487" s="122" t="str">
        <f>IF(Table3[[#This Row],[TagOrderMethod]]="Ratio:","plants per 1 tag",IF(Table3[[#This Row],[TagOrderMethod]]="tags included","",IF(Table3[[#This Row],[TagOrderMethod]]="Qty:","tags",IF(Table3[[#This Row],[TagOrderMethod]]="Auto:",IF(T487&lt;&gt;"","tags","")))))</f>
        <v/>
      </c>
      <c r="V487" s="243">
        <f>IFERROR(IF(#REF!="",50,(VLOOKUP(#REF!,Data!$A$1:$D$5027,4,FALSE))),50)</f>
        <v>50</v>
      </c>
      <c r="W487" s="243" t="str">
        <f>IF(ISNUMBER(SEARCH("tag",Table3[[#This Row],[Notes]])), "Yes", "No")</f>
        <v>Yes</v>
      </c>
      <c r="X487" s="243" t="str">
        <f>IF(Table3[[#This Row],[Column11]]="yes","tags included","Auto:")</f>
        <v>tags included</v>
      </c>
      <c r="Y487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87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Row],[TagOrderMethod]]="Auto:",IF(T487&gt;0,T487,IF(COUNTBLANK(K487:R487)=8,"",(IF(Table3[[#This Row],[Column11]]&lt;&gt;"no",Table3[[#This Row],[Size]]*(SUM(Table3[[#This Row],[Date 1]:[Date 8]])),"")))),""))),(Table3[[#This Row],[Bundle]])),"")</f>
        <v/>
      </c>
      <c r="AA487" s="74" t="str">
        <f t="shared" si="10"/>
        <v/>
      </c>
      <c r="AB487" s="111"/>
      <c r="AC487" s="112"/>
      <c r="AD487" s="113"/>
      <c r="AE487" s="114"/>
      <c r="AF487" s="33" t="s">
        <v>16</v>
      </c>
      <c r="AG487" s="33" t="s">
        <v>16</v>
      </c>
      <c r="AH487" s="33" t="s">
        <v>626</v>
      </c>
      <c r="AI487" s="33" t="s">
        <v>16</v>
      </c>
      <c r="AJ487" s="33" t="s">
        <v>626</v>
      </c>
      <c r="AK487" s="105" t="b">
        <f>IF(AND(Table3[[#This Row],[Column7]]=TRUE,COUNTBLANK(Table3[[#This Row],[Date 1]:[Date 8]])=8),TRUE,FALSE)</f>
        <v>0</v>
      </c>
      <c r="AL487" s="105" t="b">
        <f>COUNTIF(Table3[[#This Row],[26]:[512]],"yes")&gt;0</f>
        <v>0</v>
      </c>
      <c r="AM487" s="115" t="e">
        <f>IF(COUNTBLANK(K487:AB487)&lt;&gt;13,IF(Table3[[#This Row],[Comments]]="Please order in multiples of 20. Minimum order of 100.",IF(COUNTBLANK(Table3[[#This Row],[Date 1]:[Order]])=12,"",1),1),IF(OR(G487="yes",H487="yes",I487="yes",F487="yes",#REF!="yes",J487="yes"),1,""))</f>
        <v>#REF!</v>
      </c>
      <c r="AO487" s="27" t="s">
        <v>7931</v>
      </c>
      <c r="AP487" s="29">
        <f t="shared" si="11"/>
        <v>45824</v>
      </c>
    </row>
    <row r="488" spans="1:42" ht="37" thickTop="1" thickBot="1">
      <c r="B488" s="135" t="s">
        <v>8201</v>
      </c>
      <c r="C488" s="133" t="s">
        <v>7615</v>
      </c>
      <c r="D488" s="131" t="s">
        <v>7823</v>
      </c>
      <c r="E488" s="23" t="s">
        <v>7731</v>
      </c>
      <c r="F488" s="22" t="s">
        <v>16</v>
      </c>
      <c r="G488" s="22" t="s">
        <v>16</v>
      </c>
      <c r="H488" s="22" t="s">
        <v>626</v>
      </c>
      <c r="I488" s="22" t="s">
        <v>16</v>
      </c>
      <c r="J488" s="22" t="s">
        <v>626</v>
      </c>
      <c r="K488" s="108"/>
      <c r="L488" s="16"/>
      <c r="M488" s="16"/>
      <c r="N488" s="16"/>
      <c r="O488" s="16"/>
      <c r="P488" s="16"/>
      <c r="Q488" s="16"/>
      <c r="R488" s="109"/>
      <c r="S488" s="218" t="str">
        <f>Table3[[#This Row],[Column12]]</f>
        <v>tags included</v>
      </c>
      <c r="T488" s="110"/>
      <c r="U488" s="122" t="str">
        <f>IF(Table3[[#This Row],[TagOrderMethod]]="Ratio:","plants per 1 tag",IF(Table3[[#This Row],[TagOrderMethod]]="tags included","",IF(Table3[[#This Row],[TagOrderMethod]]="Qty:","tags",IF(Table3[[#This Row],[TagOrderMethod]]="Auto:",IF(T488&lt;&gt;"","tags","")))))</f>
        <v/>
      </c>
      <c r="V488" s="243">
        <f>IFERROR(IF(#REF!="",50,(VLOOKUP(#REF!,Data!$A$1:$D$5027,4,FALSE))),50)</f>
        <v>50</v>
      </c>
      <c r="W488" s="243" t="str">
        <f>IF(ISNUMBER(SEARCH("tag",Table3[[#This Row],[Notes]])), "Yes", "No")</f>
        <v>Yes</v>
      </c>
      <c r="X488" s="243" t="str">
        <f>IF(Table3[[#This Row],[Column11]]="yes","tags included","Auto:")</f>
        <v>tags included</v>
      </c>
      <c r="Y488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88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Row],[TagOrderMethod]]="Auto:",IF(T488&gt;0,T488,IF(COUNTBLANK(K488:R488)=8,"",(IF(Table3[[#This Row],[Column11]]&lt;&gt;"no",Table3[[#This Row],[Size]]*(SUM(Table3[[#This Row],[Date 1]:[Date 8]])),"")))),""))),(Table3[[#This Row],[Bundle]])),"")</f>
        <v/>
      </c>
      <c r="AA488" s="74" t="str">
        <f t="shared" si="10"/>
        <v/>
      </c>
      <c r="AB488" s="111"/>
      <c r="AC488" s="112"/>
      <c r="AD488" s="113"/>
      <c r="AE488" s="114"/>
      <c r="AF488" s="33" t="s">
        <v>16</v>
      </c>
      <c r="AG488" s="33" t="s">
        <v>16</v>
      </c>
      <c r="AH488" s="33" t="s">
        <v>626</v>
      </c>
      <c r="AI488" s="33" t="s">
        <v>16</v>
      </c>
      <c r="AJ488" s="33" t="s">
        <v>626</v>
      </c>
      <c r="AK488" s="105" t="b">
        <f>IF(AND(Table3[[#This Row],[Column7]]=TRUE,COUNTBLANK(Table3[[#This Row],[Date 1]:[Date 8]])=8),TRUE,FALSE)</f>
        <v>0</v>
      </c>
      <c r="AL488" s="105" t="b">
        <f>COUNTIF(Table3[[#This Row],[26]:[512]],"yes")&gt;0</f>
        <v>0</v>
      </c>
      <c r="AM488" s="115" t="e">
        <f>IF(COUNTBLANK(K488:AB488)&lt;&gt;13,IF(Table3[[#This Row],[Comments]]="Please order in multiples of 20. Minimum order of 100.",IF(COUNTBLANK(Table3[[#This Row],[Date 1]:[Order]])=12,"",1),1),IF(OR(G488="yes",H488="yes",I488="yes",F488="yes",#REF!="yes",J488="yes"),1,""))</f>
        <v>#REF!</v>
      </c>
      <c r="AO488" s="27" t="s">
        <v>7932</v>
      </c>
      <c r="AP488" s="29">
        <f t="shared" si="11"/>
        <v>45831</v>
      </c>
    </row>
    <row r="489" spans="1:42" ht="37" thickTop="1" thickBot="1">
      <c r="B489" s="135" t="s">
        <v>8201</v>
      </c>
      <c r="C489" s="133" t="s">
        <v>7615</v>
      </c>
      <c r="D489" s="131" t="s">
        <v>7768</v>
      </c>
      <c r="E489" s="23" t="s">
        <v>7731</v>
      </c>
      <c r="F489" s="22" t="s">
        <v>16</v>
      </c>
      <c r="G489" s="22" t="s">
        <v>16</v>
      </c>
      <c r="H489" s="22" t="s">
        <v>626</v>
      </c>
      <c r="I489" s="22" t="s">
        <v>16</v>
      </c>
      <c r="J489" s="22" t="s">
        <v>626</v>
      </c>
      <c r="K489" s="108"/>
      <c r="L489" s="16"/>
      <c r="M489" s="16"/>
      <c r="N489" s="16"/>
      <c r="O489" s="16"/>
      <c r="P489" s="16"/>
      <c r="Q489" s="16"/>
      <c r="R489" s="109"/>
      <c r="S489" s="218" t="str">
        <f>Table3[[#This Row],[Column12]]</f>
        <v>tags included</v>
      </c>
      <c r="T489" s="110"/>
      <c r="U489" s="122" t="str">
        <f>IF(Table3[[#This Row],[TagOrderMethod]]="Ratio:","plants per 1 tag",IF(Table3[[#This Row],[TagOrderMethod]]="tags included","",IF(Table3[[#This Row],[TagOrderMethod]]="Qty:","tags",IF(Table3[[#This Row],[TagOrderMethod]]="Auto:",IF(T489&lt;&gt;"","tags","")))))</f>
        <v/>
      </c>
      <c r="V489" s="243">
        <f>IFERROR(IF(#REF!="",50,(VLOOKUP(#REF!,Data!$A$1:$D$5027,4,FALSE))),50)</f>
        <v>50</v>
      </c>
      <c r="W489" s="243" t="str">
        <f>IF(ISNUMBER(SEARCH("tag",Table3[[#This Row],[Notes]])), "Yes", "No")</f>
        <v>Yes</v>
      </c>
      <c r="X489" s="243" t="str">
        <f>IF(Table3[[#This Row],[Column11]]="yes","tags included","Auto:")</f>
        <v>tags included</v>
      </c>
      <c r="Y489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89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Row],[TagOrderMethod]]="Auto:",IF(T489&gt;0,T489,IF(COUNTBLANK(K489:R489)=8,"",(IF(Table3[[#This Row],[Column11]]&lt;&gt;"no",Table3[[#This Row],[Size]]*(SUM(Table3[[#This Row],[Date 1]:[Date 8]])),"")))),""))),(Table3[[#This Row],[Bundle]])),"")</f>
        <v/>
      </c>
      <c r="AA489" s="74" t="str">
        <f t="shared" si="10"/>
        <v/>
      </c>
      <c r="AB489" s="111"/>
      <c r="AC489" s="112"/>
      <c r="AD489" s="113"/>
      <c r="AE489" s="114"/>
      <c r="AF489" s="33" t="s">
        <v>16</v>
      </c>
      <c r="AG489" s="33" t="s">
        <v>16</v>
      </c>
      <c r="AH489" s="33" t="s">
        <v>626</v>
      </c>
      <c r="AI489" s="33" t="s">
        <v>16</v>
      </c>
      <c r="AJ489" s="33" t="s">
        <v>626</v>
      </c>
      <c r="AK489" s="105" t="b">
        <f>IF(AND(Table3[[#This Row],[Column7]]=TRUE,COUNTBLANK(Table3[[#This Row],[Date 1]:[Date 8]])=8),TRUE,FALSE)</f>
        <v>0</v>
      </c>
      <c r="AL489" s="105" t="b">
        <f>COUNTIF(Table3[[#This Row],[26]:[512]],"yes")&gt;0</f>
        <v>0</v>
      </c>
      <c r="AM489" s="115" t="e">
        <f>IF(COUNTBLANK(K489:AB489)&lt;&gt;13,IF(Table3[[#This Row],[Comments]]="Please order in multiples of 20. Minimum order of 100.",IF(COUNTBLANK(Table3[[#This Row],[Date 1]:[Order]])=12,"",1),1),IF(OR(G489="yes",H489="yes",I489="yes",F489="yes",#REF!="yes",J489="yes"),1,""))</f>
        <v>#REF!</v>
      </c>
      <c r="AO489" s="27" t="s">
        <v>7933</v>
      </c>
      <c r="AP489" s="29">
        <f>AP488+7</f>
        <v>45838</v>
      </c>
    </row>
    <row r="490" spans="1:42" ht="37" thickTop="1" thickBot="1">
      <c r="B490" s="135" t="s">
        <v>8201</v>
      </c>
      <c r="C490" s="133" t="s">
        <v>7615</v>
      </c>
      <c r="D490" s="131" t="s">
        <v>7726</v>
      </c>
      <c r="E490" s="23" t="s">
        <v>7731</v>
      </c>
      <c r="F490" s="22" t="s">
        <v>16</v>
      </c>
      <c r="G490" s="22" t="s">
        <v>16</v>
      </c>
      <c r="H490" s="22" t="s">
        <v>626</v>
      </c>
      <c r="I490" s="22" t="s">
        <v>16</v>
      </c>
      <c r="J490" s="22" t="s">
        <v>626</v>
      </c>
      <c r="K490" s="108"/>
      <c r="L490" s="16"/>
      <c r="M490" s="16"/>
      <c r="N490" s="16"/>
      <c r="O490" s="16"/>
      <c r="P490" s="16"/>
      <c r="Q490" s="16"/>
      <c r="R490" s="109"/>
      <c r="S490" s="218" t="str">
        <f>Table3[[#This Row],[Column12]]</f>
        <v>tags included</v>
      </c>
      <c r="T490" s="110"/>
      <c r="U490" s="122" t="str">
        <f>IF(Table3[[#This Row],[TagOrderMethod]]="Ratio:","plants per 1 tag",IF(Table3[[#This Row],[TagOrderMethod]]="tags included","",IF(Table3[[#This Row],[TagOrderMethod]]="Qty:","tags",IF(Table3[[#This Row],[TagOrderMethod]]="Auto:",IF(T490&lt;&gt;"","tags","")))))</f>
        <v/>
      </c>
      <c r="V490" s="243">
        <f>IFERROR(IF(#REF!="",50,(VLOOKUP(#REF!,Data!$A$1:$D$5027,4,FALSE))),50)</f>
        <v>50</v>
      </c>
      <c r="W490" s="243" t="str">
        <f>IF(ISNUMBER(SEARCH("tag",Table3[[#This Row],[Notes]])), "Yes", "No")</f>
        <v>Yes</v>
      </c>
      <c r="X490" s="243" t="str">
        <f>IF(Table3[[#This Row],[Column11]]="yes","tags included","Auto:")</f>
        <v>tags included</v>
      </c>
      <c r="Y490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90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Row],[TagOrderMethod]]="Auto:",IF(T490&gt;0,T490,IF(COUNTBLANK(K490:R490)=8,"",(IF(Table3[[#This Row],[Column11]]&lt;&gt;"no",Table3[[#This Row],[Size]]*(SUM(Table3[[#This Row],[Date 1]:[Date 8]])),"")))),""))),(Table3[[#This Row],[Bundle]])),"")</f>
        <v/>
      </c>
      <c r="AA490" s="74" t="str">
        <f t="shared" si="10"/>
        <v/>
      </c>
      <c r="AB490" s="111"/>
      <c r="AC490" s="112"/>
      <c r="AD490" s="113"/>
      <c r="AE490" s="114"/>
      <c r="AF490" s="33" t="s">
        <v>16</v>
      </c>
      <c r="AG490" s="33" t="s">
        <v>16</v>
      </c>
      <c r="AH490" s="33" t="s">
        <v>626</v>
      </c>
      <c r="AI490" s="33" t="s">
        <v>16</v>
      </c>
      <c r="AJ490" s="33" t="s">
        <v>626</v>
      </c>
      <c r="AK490" s="105" t="b">
        <f>IF(AND(Table3[[#This Row],[Column7]]=TRUE,COUNTBLANK(Table3[[#This Row],[Date 1]:[Date 8]])=8),TRUE,FALSE)</f>
        <v>0</v>
      </c>
      <c r="AL490" s="105" t="b">
        <f>COUNTIF(Table3[[#This Row],[26]:[512]],"yes")&gt;0</f>
        <v>0</v>
      </c>
      <c r="AM490" s="115" t="e">
        <f>IF(COUNTBLANK(K490:AB490)&lt;&gt;13,IF(Table3[[#This Row],[Comments]]="Please order in multiples of 20. Minimum order of 100.",IF(COUNTBLANK(Table3[[#This Row],[Date 1]:[Order]])=12,"",1),1),IF(OR(G490="yes",H490="yes",I490="yes",F490="yes",#REF!="yes",J490="yes"),1,""))</f>
        <v>#REF!</v>
      </c>
      <c r="AO490" s="27" t="s">
        <v>7934</v>
      </c>
      <c r="AP490" s="29">
        <f t="shared" si="11"/>
        <v>45845</v>
      </c>
    </row>
    <row r="491" spans="1:42" ht="37" thickTop="1" thickBot="1">
      <c r="B491" s="135" t="s">
        <v>8201</v>
      </c>
      <c r="C491" s="133" t="s">
        <v>7615</v>
      </c>
      <c r="D491" s="131" t="s">
        <v>7727</v>
      </c>
      <c r="E491" s="23" t="s">
        <v>7731</v>
      </c>
      <c r="F491" s="22" t="s">
        <v>16</v>
      </c>
      <c r="G491" s="22" t="s">
        <v>16</v>
      </c>
      <c r="H491" s="22" t="s">
        <v>626</v>
      </c>
      <c r="I491" s="22" t="s">
        <v>16</v>
      </c>
      <c r="J491" s="22" t="s">
        <v>626</v>
      </c>
      <c r="K491" s="108"/>
      <c r="L491" s="16"/>
      <c r="M491" s="16"/>
      <c r="N491" s="16"/>
      <c r="O491" s="16"/>
      <c r="P491" s="16"/>
      <c r="Q491" s="16"/>
      <c r="R491" s="109"/>
      <c r="S491" s="218" t="str">
        <f>Table3[[#This Row],[Column12]]</f>
        <v>tags included</v>
      </c>
      <c r="T491" s="110"/>
      <c r="U491" s="122" t="str">
        <f>IF(Table3[[#This Row],[TagOrderMethod]]="Ratio:","plants per 1 tag",IF(Table3[[#This Row],[TagOrderMethod]]="tags included","",IF(Table3[[#This Row],[TagOrderMethod]]="Qty:","tags",IF(Table3[[#This Row],[TagOrderMethod]]="Auto:",IF(T491&lt;&gt;"","tags","")))))</f>
        <v/>
      </c>
      <c r="V491" s="243">
        <f>IFERROR(IF(#REF!="",50,(VLOOKUP(#REF!,Data!$A$1:$D$5027,4,FALSE))),50)</f>
        <v>50</v>
      </c>
      <c r="W491" s="243" t="str">
        <f>IF(ISNUMBER(SEARCH("tag",Table3[[#This Row],[Notes]])), "Yes", "No")</f>
        <v>Yes</v>
      </c>
      <c r="X491" s="243" t="str">
        <f>IF(Table3[[#This Row],[Column11]]="yes","tags included","Auto:")</f>
        <v>tags included</v>
      </c>
      <c r="Y491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91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Row],[TagOrderMethod]]="Auto:",IF(T491&gt;0,T491,IF(COUNTBLANK(K491:R491)=8,"",(IF(Table3[[#This Row],[Column11]]&lt;&gt;"no",Table3[[#This Row],[Size]]*(SUM(Table3[[#This Row],[Date 1]:[Date 8]])),"")))),""))),(Table3[[#This Row],[Bundle]])),"")</f>
        <v/>
      </c>
      <c r="AA491" s="74" t="str">
        <f t="shared" si="10"/>
        <v/>
      </c>
      <c r="AB491" s="111"/>
      <c r="AC491" s="112"/>
      <c r="AD491" s="113"/>
      <c r="AE491" s="114"/>
      <c r="AF491" s="33" t="s">
        <v>16</v>
      </c>
      <c r="AG491" s="33" t="s">
        <v>16</v>
      </c>
      <c r="AH491" s="33" t="s">
        <v>626</v>
      </c>
      <c r="AI491" s="33" t="s">
        <v>16</v>
      </c>
      <c r="AJ491" s="33" t="s">
        <v>626</v>
      </c>
      <c r="AK491" s="105" t="b">
        <f>IF(AND(Table3[[#This Row],[Column7]]=TRUE,COUNTBLANK(Table3[[#This Row],[Date 1]:[Date 8]])=8),TRUE,FALSE)</f>
        <v>0</v>
      </c>
      <c r="AL491" s="105" t="b">
        <f>COUNTIF(Table3[[#This Row],[26]:[512]],"yes")&gt;0</f>
        <v>0</v>
      </c>
      <c r="AM491" s="115" t="e">
        <f>IF(COUNTBLANK(K491:AB491)&lt;&gt;13,IF(Table3[[#This Row],[Comments]]="Please order in multiples of 20. Minimum order of 100.",IF(COUNTBLANK(Table3[[#This Row],[Date 1]:[Order]])=12,"",1),1),IF(OR(G491="yes",H491="yes",I491="yes",F491="yes",#REF!="yes",J491="yes"),1,""))</f>
        <v>#REF!</v>
      </c>
      <c r="AO491" s="27" t="s">
        <v>7935</v>
      </c>
      <c r="AP491" s="29">
        <f t="shared" si="11"/>
        <v>45852</v>
      </c>
    </row>
    <row r="492" spans="1:42" ht="37" thickTop="1" thickBot="1">
      <c r="B492" s="135" t="s">
        <v>8201</v>
      </c>
      <c r="C492" s="133" t="s">
        <v>7615</v>
      </c>
      <c r="D492" s="131" t="s">
        <v>7968</v>
      </c>
      <c r="E492" s="23" t="s">
        <v>7731</v>
      </c>
      <c r="F492" s="22" t="s">
        <v>16</v>
      </c>
      <c r="G492" s="22" t="s">
        <v>16</v>
      </c>
      <c r="H492" s="22" t="s">
        <v>786</v>
      </c>
      <c r="I492" s="22" t="s">
        <v>16</v>
      </c>
      <c r="J492" s="22"/>
      <c r="K492" s="108"/>
      <c r="L492" s="16"/>
      <c r="M492" s="16"/>
      <c r="N492" s="16"/>
      <c r="O492" s="16"/>
      <c r="P492" s="16"/>
      <c r="Q492" s="16"/>
      <c r="R492" s="109"/>
      <c r="S492" s="218" t="str">
        <f>Table3[[#This Row],[Column12]]</f>
        <v>tags included</v>
      </c>
      <c r="T492" s="110"/>
      <c r="U492" s="122" t="str">
        <f>IF(Table3[[#This Row],[TagOrderMethod]]="Ratio:","plants per 1 tag",IF(Table3[[#This Row],[TagOrderMethod]]="tags included","",IF(Table3[[#This Row],[TagOrderMethod]]="Qty:","tags",IF(Table3[[#This Row],[TagOrderMethod]]="Auto:",IF(T492&lt;&gt;"","tags","")))))</f>
        <v/>
      </c>
      <c r="V492" s="243">
        <f>IFERROR(IF(#REF!="",50,(VLOOKUP(#REF!,Data!$A$1:$D$5027,4,FALSE))),50)</f>
        <v>50</v>
      </c>
      <c r="W492" s="243" t="str">
        <f>IF(ISNUMBER(SEARCH("tag",Table3[[#This Row],[Notes]])), "Yes", "No")</f>
        <v>Yes</v>
      </c>
      <c r="X492" s="243" t="str">
        <f>IF(Table3[[#This Row],[Column11]]="yes","tags included","Auto:")</f>
        <v>tags included</v>
      </c>
      <c r="Y492" s="255" t="e">
        <f>SUM(IF(Table3[[#This Row],[26]]="yes",25,IF(#REF!="yes",50,IF(Table3[[#This Row],[100]]="yes",100,IF(Table3[[#This Row],[144]]="yes",140,IF(Table3[[#This Row],[288]]="yes",280,IF(Table3[[#This Row],[512]]="yes",500,0)))))),(IF(Table3[[#This Row],[Column10]]&gt;0,IF(COUNTBLANK(Table3[[#This Row],[Date 1]:[Date 8]])&lt;&gt;8,Table3[[#This Row],[Column10]],0))))</f>
        <v>#REF!</v>
      </c>
      <c r="Z492" s="21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Row],[TagOrderMethod]]="Auto:",IF(T492&gt;0,T492,IF(COUNTBLANK(K492:R492)=8,"",(IF(Table3[[#This Row],[Column11]]&lt;&gt;"no",Table3[[#This Row],[Size]]*(SUM(Table3[[#This Row],[Date 1]:[Date 8]])),"")))),""))),(Table3[[#This Row],[Bundle]])),"")</f>
        <v/>
      </c>
      <c r="AA492" s="74" t="str">
        <f t="shared" si="10"/>
        <v/>
      </c>
      <c r="AB492" s="111"/>
      <c r="AC492" s="112"/>
      <c r="AD492" s="113"/>
      <c r="AE492" s="114"/>
      <c r="AF492" s="33" t="s">
        <v>16</v>
      </c>
      <c r="AG492" s="33" t="s">
        <v>16</v>
      </c>
      <c r="AH492" s="33" t="s">
        <v>626</v>
      </c>
      <c r="AI492" s="33" t="s">
        <v>16</v>
      </c>
      <c r="AJ492" s="33" t="s">
        <v>626</v>
      </c>
      <c r="AK492" s="105" t="b">
        <f>IF(AND(Table3[[#This Row],[Column7]]=TRUE,COUNTBLANK(Table3[[#This Row],[Date 1]:[Date 8]])=8),TRUE,FALSE)</f>
        <v>0</v>
      </c>
      <c r="AL492" s="105" t="b">
        <f>COUNTIF(Table3[[#This Row],[26]:[512]],"yes")&gt;0</f>
        <v>0</v>
      </c>
      <c r="AM492" s="115" t="e">
        <f>IF(COUNTBLANK(K492:AB492)&lt;&gt;13,IF(Table3[[#This Row],[Comments]]="Please order in multiples of 20. Minimum order of 100.",IF(COUNTBLANK(Table3[[#This Row],[Date 1]:[Order]])=12,"",1),1),IF(OR(G492="yes",H492="yes",I492="yes",F492="yes",#REF!="yes",J492="yes"),1,""))</f>
        <v>#REF!</v>
      </c>
      <c r="AO492" s="26" t="s">
        <v>788</v>
      </c>
      <c r="AP492" s="30" t="s">
        <v>787</v>
      </c>
    </row>
    <row r="493" spans="1:42" ht="36" thickBot="1">
      <c r="A493" s="20" t="s">
        <v>784</v>
      </c>
      <c r="B493" s="12"/>
      <c r="D493" s="100"/>
      <c r="E493" s="23"/>
      <c r="F493" s="39"/>
      <c r="G493" s="39"/>
      <c r="H493" s="39"/>
      <c r="I493" s="39"/>
      <c r="J493" s="39"/>
      <c r="K493" s="40"/>
      <c r="L493" s="40"/>
      <c r="M493" s="40"/>
      <c r="N493" s="40"/>
      <c r="O493" s="40"/>
      <c r="P493" s="40"/>
      <c r="Q493" s="40"/>
      <c r="R493" s="40"/>
      <c r="S493" s="218"/>
      <c r="T493" s="41"/>
      <c r="U493" s="42"/>
      <c r="V493" s="43"/>
      <c r="W493" s="43"/>
      <c r="X493" s="43"/>
      <c r="Y493" s="43"/>
      <c r="Z493" s="44"/>
      <c r="AA493" s="77"/>
      <c r="AB493" s="45"/>
      <c r="AC493" s="46"/>
      <c r="AD493" s="47"/>
      <c r="AE493" s="46"/>
      <c r="AF493" s="46"/>
      <c r="AG493" s="46"/>
      <c r="AH493" s="46"/>
      <c r="AI493" s="46"/>
      <c r="AJ493" s="46"/>
      <c r="AK493" s="46"/>
      <c r="AL493" s="46"/>
      <c r="AM493" s="48"/>
    </row>
    <row r="494" spans="1:42" ht="37" thickTop="1" thickBot="1">
      <c r="A494" s="20" t="s">
        <v>784</v>
      </c>
      <c r="B494" s="12"/>
      <c r="C494" s="103"/>
      <c r="D494" s="101"/>
      <c r="E494" s="4"/>
      <c r="F494" s="5"/>
      <c r="G494" s="5"/>
      <c r="H494" s="5"/>
      <c r="I494" s="5"/>
      <c r="J494" s="5"/>
      <c r="K494" s="51">
        <f t="shared" ref="K494:R494" si="12">SUBTOTAL(109,K5:K492)</f>
        <v>0</v>
      </c>
      <c r="L494" s="52">
        <f t="shared" si="12"/>
        <v>0</v>
      </c>
      <c r="M494" s="52">
        <f t="shared" si="12"/>
        <v>0</v>
      </c>
      <c r="N494" s="52">
        <f t="shared" si="12"/>
        <v>0</v>
      </c>
      <c r="O494" s="52">
        <f t="shared" si="12"/>
        <v>0</v>
      </c>
      <c r="P494" s="52">
        <f t="shared" si="12"/>
        <v>0</v>
      </c>
      <c r="Q494" s="52">
        <f t="shared" si="12"/>
        <v>0</v>
      </c>
      <c r="R494" s="53">
        <f t="shared" si="12"/>
        <v>0</v>
      </c>
      <c r="S494" s="17"/>
      <c r="T494" s="2"/>
      <c r="U494" s="17"/>
      <c r="V494" s="2"/>
      <c r="W494" s="2"/>
      <c r="X494" s="2"/>
      <c r="Y494" s="2"/>
      <c r="Z494" s="256">
        <f>SUBTOTAL(109,Table3[FinalQty])</f>
        <v>0</v>
      </c>
      <c r="AA494" s="79">
        <f>SUM(K494:R494)</f>
        <v>0</v>
      </c>
      <c r="AB494" s="104"/>
      <c r="AC494" s="104"/>
      <c r="AD494" s="104"/>
      <c r="AE494" s="104"/>
      <c r="AF494" s="104"/>
      <c r="AG494" s="104"/>
      <c r="AH494" s="104"/>
      <c r="AI494" s="104"/>
      <c r="AJ494" s="104"/>
      <c r="AK494" s="104"/>
      <c r="AL494" s="104"/>
      <c r="AM494" s="104"/>
    </row>
    <row r="495" spans="1:42">
      <c r="A495" s="20" t="s">
        <v>784</v>
      </c>
      <c r="B495" s="12"/>
      <c r="C495" s="103"/>
      <c r="D495" s="101"/>
      <c r="E495" s="3"/>
      <c r="F495" s="306"/>
      <c r="G495" s="306"/>
      <c r="H495" s="306"/>
      <c r="I495" s="306"/>
      <c r="J495" s="306"/>
      <c r="K495" s="335" t="s">
        <v>36</v>
      </c>
      <c r="L495" s="335"/>
      <c r="M495" s="335"/>
      <c r="N495" s="335"/>
      <c r="O495" s="335"/>
      <c r="P495" s="335"/>
      <c r="Q495" s="335"/>
      <c r="R495" s="335"/>
      <c r="S495" s="50"/>
      <c r="T495" s="49"/>
      <c r="U495" s="50"/>
      <c r="V495" s="49"/>
      <c r="W495" s="49"/>
      <c r="X495" s="49"/>
      <c r="Y495" s="49"/>
      <c r="Z495" s="257" t="s">
        <v>8002</v>
      </c>
      <c r="AA495" s="78" t="s">
        <v>35</v>
      </c>
      <c r="AB495" s="104"/>
      <c r="AC495" s="104"/>
      <c r="AD495" s="104"/>
      <c r="AE495" s="104"/>
      <c r="AF495" s="104"/>
      <c r="AG495" s="104"/>
      <c r="AH495" s="104"/>
      <c r="AI495" s="104"/>
      <c r="AJ495" s="104"/>
      <c r="AK495" s="104"/>
      <c r="AL495" s="104"/>
      <c r="AM495" s="104"/>
    </row>
    <row r="496" spans="1:42">
      <c r="A496" s="20" t="s">
        <v>784</v>
      </c>
      <c r="D496" s="100"/>
    </row>
    <row r="497" spans="1:4">
      <c r="A497" s="20" t="s">
        <v>784</v>
      </c>
      <c r="D497" s="100"/>
    </row>
    <row r="498" spans="1:4">
      <c r="A498" s="20" t="s">
        <v>784</v>
      </c>
      <c r="D498" s="100"/>
    </row>
    <row r="499" spans="1:4">
      <c r="A499" s="20" t="s">
        <v>784</v>
      </c>
      <c r="D499" s="100"/>
    </row>
    <row r="500" spans="1:4">
      <c r="A500" s="20" t="s">
        <v>784</v>
      </c>
      <c r="D500" s="100"/>
    </row>
    <row r="501" spans="1:4">
      <c r="A501" s="20" t="s">
        <v>784</v>
      </c>
      <c r="D501" s="100"/>
    </row>
    <row r="502" spans="1:4">
      <c r="A502" s="20" t="s">
        <v>784</v>
      </c>
      <c r="D502" s="100"/>
    </row>
    <row r="503" spans="1:4">
      <c r="A503" s="20" t="s">
        <v>784</v>
      </c>
      <c r="D503" s="100"/>
    </row>
    <row r="504" spans="1:4">
      <c r="A504" s="20" t="s">
        <v>784</v>
      </c>
      <c r="D504" s="100"/>
    </row>
    <row r="505" spans="1:4">
      <c r="A505" s="20" t="s">
        <v>784</v>
      </c>
      <c r="D505" s="100"/>
    </row>
    <row r="506" spans="1:4">
      <c r="A506" s="20" t="s">
        <v>784</v>
      </c>
      <c r="D506" s="100"/>
    </row>
    <row r="507" spans="1:4">
      <c r="A507" s="20" t="s">
        <v>784</v>
      </c>
      <c r="D507" s="100"/>
    </row>
    <row r="508" spans="1:4">
      <c r="A508" s="20" t="s">
        <v>784</v>
      </c>
      <c r="D508" s="100"/>
    </row>
    <row r="509" spans="1:4">
      <c r="A509" s="20" t="s">
        <v>784</v>
      </c>
      <c r="D509" s="100"/>
    </row>
    <row r="510" spans="1:4">
      <c r="A510" s="20" t="s">
        <v>784</v>
      </c>
      <c r="D510" s="100"/>
    </row>
    <row r="511" spans="1:4">
      <c r="A511" s="20" t="s">
        <v>784</v>
      </c>
      <c r="D511" s="100"/>
    </row>
    <row r="512" spans="1:4">
      <c r="A512" s="20" t="s">
        <v>784</v>
      </c>
      <c r="D512" s="100"/>
    </row>
    <row r="513" spans="1:4">
      <c r="A513" s="20" t="s">
        <v>784</v>
      </c>
      <c r="D513" s="100"/>
    </row>
    <row r="514" spans="1:4">
      <c r="A514" s="20" t="s">
        <v>784</v>
      </c>
      <c r="D514" s="100"/>
    </row>
    <row r="515" spans="1:4">
      <c r="A515" s="20" t="s">
        <v>784</v>
      </c>
      <c r="D515" s="100"/>
    </row>
    <row r="516" spans="1:4">
      <c r="A516" s="20" t="s">
        <v>784</v>
      </c>
      <c r="D516" s="100"/>
    </row>
    <row r="517" spans="1:4">
      <c r="A517" s="20" t="s">
        <v>784</v>
      </c>
      <c r="D517" s="100"/>
    </row>
    <row r="518" spans="1:4">
      <c r="A518" s="20" t="s">
        <v>784</v>
      </c>
      <c r="D518" s="100"/>
    </row>
    <row r="519" spans="1:4">
      <c r="A519" s="20" t="s">
        <v>784</v>
      </c>
      <c r="D519" s="100"/>
    </row>
    <row r="520" spans="1:4">
      <c r="A520" s="20" t="s">
        <v>784</v>
      </c>
    </row>
    <row r="521" spans="1:4">
      <c r="A521" s="20" t="s">
        <v>784</v>
      </c>
    </row>
    <row r="522" spans="1:4">
      <c r="A522" s="20" t="s">
        <v>784</v>
      </c>
    </row>
    <row r="523" spans="1:4">
      <c r="A523" s="20" t="s">
        <v>784</v>
      </c>
    </row>
    <row r="524" spans="1:4">
      <c r="A524" s="20" t="s">
        <v>784</v>
      </c>
    </row>
    <row r="525" spans="1:4">
      <c r="A525" s="20" t="s">
        <v>784</v>
      </c>
    </row>
    <row r="526" spans="1:4">
      <c r="A526" s="20" t="s">
        <v>784</v>
      </c>
    </row>
    <row r="527" spans="1:4">
      <c r="A527" s="20" t="s">
        <v>784</v>
      </c>
    </row>
    <row r="528" spans="1:4">
      <c r="A528" s="20" t="s">
        <v>784</v>
      </c>
    </row>
    <row r="529" spans="1:1">
      <c r="A529" s="20" t="s">
        <v>784</v>
      </c>
    </row>
    <row r="530" spans="1:1">
      <c r="A530" s="20" t="s">
        <v>784</v>
      </c>
    </row>
    <row r="531" spans="1:1">
      <c r="A531" s="20" t="s">
        <v>784</v>
      </c>
    </row>
    <row r="532" spans="1:1">
      <c r="A532" s="20" t="s">
        <v>784</v>
      </c>
    </row>
    <row r="533" spans="1:1">
      <c r="A533" s="20" t="s">
        <v>784</v>
      </c>
    </row>
    <row r="534" spans="1:1">
      <c r="A534" s="20" t="s">
        <v>784</v>
      </c>
    </row>
    <row r="535" spans="1:1">
      <c r="A535" s="20" t="s">
        <v>784</v>
      </c>
    </row>
    <row r="536" spans="1:1">
      <c r="A536" s="20" t="s">
        <v>784</v>
      </c>
    </row>
    <row r="537" spans="1:1">
      <c r="A537" s="20" t="s">
        <v>784</v>
      </c>
    </row>
    <row r="538" spans="1:1">
      <c r="A538" s="20" t="s">
        <v>784</v>
      </c>
    </row>
    <row r="539" spans="1:1">
      <c r="A539" s="20" t="s">
        <v>784</v>
      </c>
    </row>
    <row r="540" spans="1:1">
      <c r="A540" s="20" t="s">
        <v>784</v>
      </c>
    </row>
    <row r="541" spans="1:1">
      <c r="A541" s="20" t="s">
        <v>784</v>
      </c>
    </row>
    <row r="542" spans="1:1">
      <c r="A542" s="20" t="s">
        <v>784</v>
      </c>
    </row>
    <row r="543" spans="1:1">
      <c r="A543" s="20" t="s">
        <v>784</v>
      </c>
    </row>
    <row r="544" spans="1:1">
      <c r="A544" s="20" t="s">
        <v>784</v>
      </c>
    </row>
    <row r="545" spans="1:1">
      <c r="A545" s="20" t="s">
        <v>784</v>
      </c>
    </row>
    <row r="546" spans="1:1">
      <c r="A546" s="20" t="s">
        <v>784</v>
      </c>
    </row>
    <row r="547" spans="1:1">
      <c r="A547" s="20" t="s">
        <v>784</v>
      </c>
    </row>
    <row r="548" spans="1:1">
      <c r="A548" s="20" t="s">
        <v>784</v>
      </c>
    </row>
    <row r="549" spans="1:1">
      <c r="A549" s="20" t="s">
        <v>784</v>
      </c>
    </row>
    <row r="550" spans="1:1">
      <c r="A550" s="20" t="s">
        <v>784</v>
      </c>
    </row>
    <row r="551" spans="1:1">
      <c r="A551" s="20" t="s">
        <v>784</v>
      </c>
    </row>
    <row r="552" spans="1:1">
      <c r="A552" s="20" t="s">
        <v>784</v>
      </c>
    </row>
    <row r="553" spans="1:1">
      <c r="A553" s="20" t="s">
        <v>784</v>
      </c>
    </row>
    <row r="554" spans="1:1">
      <c r="A554" s="20" t="s">
        <v>784</v>
      </c>
    </row>
    <row r="555" spans="1:1">
      <c r="A555" s="20" t="s">
        <v>784</v>
      </c>
    </row>
    <row r="556" spans="1:1">
      <c r="A556" s="20" t="s">
        <v>784</v>
      </c>
    </row>
    <row r="557" spans="1:1">
      <c r="A557" s="20" t="s">
        <v>784</v>
      </c>
    </row>
    <row r="558" spans="1:1">
      <c r="A558" s="20" t="s">
        <v>784</v>
      </c>
    </row>
    <row r="559" spans="1:1">
      <c r="A559" s="20" t="s">
        <v>784</v>
      </c>
    </row>
    <row r="560" spans="1:1">
      <c r="A560" s="20" t="s">
        <v>784</v>
      </c>
    </row>
    <row r="561" spans="1:1">
      <c r="A561" s="20" t="s">
        <v>784</v>
      </c>
    </row>
    <row r="562" spans="1:1">
      <c r="A562" s="20" t="s">
        <v>784</v>
      </c>
    </row>
    <row r="563" spans="1:1">
      <c r="A563" s="20" t="s">
        <v>784</v>
      </c>
    </row>
    <row r="564" spans="1:1">
      <c r="A564" s="20" t="s">
        <v>784</v>
      </c>
    </row>
    <row r="565" spans="1:1">
      <c r="A565" s="20" t="s">
        <v>784</v>
      </c>
    </row>
    <row r="566" spans="1:1">
      <c r="A566" s="20" t="s">
        <v>784</v>
      </c>
    </row>
    <row r="567" spans="1:1">
      <c r="A567" s="20" t="s">
        <v>784</v>
      </c>
    </row>
    <row r="568" spans="1:1">
      <c r="A568" s="20" t="s">
        <v>784</v>
      </c>
    </row>
    <row r="569" spans="1:1">
      <c r="A569" s="20" t="s">
        <v>784</v>
      </c>
    </row>
    <row r="570" spans="1:1">
      <c r="A570" s="20" t="s">
        <v>784</v>
      </c>
    </row>
    <row r="571" spans="1:1">
      <c r="A571" s="20" t="s">
        <v>784</v>
      </c>
    </row>
    <row r="572" spans="1:1">
      <c r="A572" s="20" t="s">
        <v>784</v>
      </c>
    </row>
    <row r="573" spans="1:1">
      <c r="A573" s="20" t="s">
        <v>784</v>
      </c>
    </row>
    <row r="574" spans="1:1">
      <c r="A574" s="20" t="s">
        <v>784</v>
      </c>
    </row>
    <row r="575" spans="1:1">
      <c r="A575" s="20" t="s">
        <v>784</v>
      </c>
    </row>
    <row r="576" spans="1:1">
      <c r="A576" s="20" t="s">
        <v>784</v>
      </c>
    </row>
    <row r="577" spans="1:1">
      <c r="A577" s="20" t="s">
        <v>784</v>
      </c>
    </row>
    <row r="578" spans="1:1">
      <c r="A578" s="20" t="s">
        <v>784</v>
      </c>
    </row>
    <row r="579" spans="1:1">
      <c r="A579" s="20" t="s">
        <v>784</v>
      </c>
    </row>
    <row r="580" spans="1:1">
      <c r="A580" s="20" t="s">
        <v>784</v>
      </c>
    </row>
    <row r="581" spans="1:1">
      <c r="A581" s="20" t="s">
        <v>784</v>
      </c>
    </row>
    <row r="582" spans="1:1">
      <c r="A582" s="20" t="s">
        <v>784</v>
      </c>
    </row>
    <row r="583" spans="1:1">
      <c r="A583" s="20" t="s">
        <v>784</v>
      </c>
    </row>
    <row r="584" spans="1:1">
      <c r="A584" s="20" t="s">
        <v>784</v>
      </c>
    </row>
    <row r="585" spans="1:1">
      <c r="A585" s="20" t="s">
        <v>784</v>
      </c>
    </row>
    <row r="586" spans="1:1">
      <c r="A586" s="20" t="s">
        <v>784</v>
      </c>
    </row>
    <row r="587" spans="1:1">
      <c r="A587" s="20" t="s">
        <v>784</v>
      </c>
    </row>
    <row r="588" spans="1:1">
      <c r="A588" s="20" t="s">
        <v>784</v>
      </c>
    </row>
    <row r="589" spans="1:1">
      <c r="A589" s="20" t="s">
        <v>784</v>
      </c>
    </row>
    <row r="590" spans="1:1">
      <c r="A590" s="20" t="s">
        <v>784</v>
      </c>
    </row>
    <row r="591" spans="1:1">
      <c r="A591" s="20" t="s">
        <v>784</v>
      </c>
    </row>
    <row r="592" spans="1:1">
      <c r="A592" s="20" t="s">
        <v>784</v>
      </c>
    </row>
    <row r="593" spans="1:1">
      <c r="A593" s="20" t="s">
        <v>784</v>
      </c>
    </row>
    <row r="594" spans="1:1">
      <c r="A594" s="20" t="s">
        <v>784</v>
      </c>
    </row>
    <row r="595" spans="1:1">
      <c r="A595" s="20" t="s">
        <v>784</v>
      </c>
    </row>
    <row r="596" spans="1:1">
      <c r="A596" s="20" t="s">
        <v>784</v>
      </c>
    </row>
    <row r="597" spans="1:1">
      <c r="A597" s="20" t="s">
        <v>784</v>
      </c>
    </row>
    <row r="598" spans="1:1">
      <c r="A598" s="20" t="s">
        <v>784</v>
      </c>
    </row>
    <row r="599" spans="1:1">
      <c r="A599" s="20" t="s">
        <v>784</v>
      </c>
    </row>
    <row r="600" spans="1:1">
      <c r="A600" s="20" t="s">
        <v>784</v>
      </c>
    </row>
    <row r="601" spans="1:1">
      <c r="A601" s="20" t="s">
        <v>784</v>
      </c>
    </row>
    <row r="602" spans="1:1">
      <c r="A602" s="20" t="s">
        <v>784</v>
      </c>
    </row>
    <row r="603" spans="1:1">
      <c r="A603" s="20" t="s">
        <v>784</v>
      </c>
    </row>
    <row r="604" spans="1:1">
      <c r="A604" s="20" t="s">
        <v>784</v>
      </c>
    </row>
    <row r="605" spans="1:1">
      <c r="A605" s="20" t="s">
        <v>784</v>
      </c>
    </row>
    <row r="606" spans="1:1">
      <c r="A606" s="20" t="s">
        <v>784</v>
      </c>
    </row>
    <row r="607" spans="1:1">
      <c r="A607" s="20" t="s">
        <v>784</v>
      </c>
    </row>
    <row r="608" spans="1:1">
      <c r="A608" s="20" t="s">
        <v>784</v>
      </c>
    </row>
    <row r="609" spans="1:1">
      <c r="A609" s="20" t="s">
        <v>784</v>
      </c>
    </row>
    <row r="610" spans="1:1">
      <c r="A610" s="20" t="s">
        <v>784</v>
      </c>
    </row>
    <row r="611" spans="1:1">
      <c r="A611" s="20" t="s">
        <v>784</v>
      </c>
    </row>
    <row r="612" spans="1:1">
      <c r="A612" s="20" t="s">
        <v>784</v>
      </c>
    </row>
    <row r="613" spans="1:1">
      <c r="A613" s="20" t="s">
        <v>784</v>
      </c>
    </row>
    <row r="614" spans="1:1">
      <c r="A614" s="20" t="s">
        <v>784</v>
      </c>
    </row>
    <row r="615" spans="1:1">
      <c r="A615" s="20" t="s">
        <v>784</v>
      </c>
    </row>
    <row r="616" spans="1:1">
      <c r="A616" s="20" t="s">
        <v>784</v>
      </c>
    </row>
    <row r="617" spans="1:1">
      <c r="A617" s="20" t="s">
        <v>784</v>
      </c>
    </row>
    <row r="618" spans="1:1">
      <c r="A618" s="20" t="s">
        <v>784</v>
      </c>
    </row>
    <row r="619" spans="1:1">
      <c r="A619" s="20" t="s">
        <v>784</v>
      </c>
    </row>
    <row r="620" spans="1:1">
      <c r="A620" s="20" t="s">
        <v>784</v>
      </c>
    </row>
    <row r="621" spans="1:1">
      <c r="A621" s="20" t="s">
        <v>784</v>
      </c>
    </row>
    <row r="622" spans="1:1">
      <c r="A622" s="20" t="s">
        <v>784</v>
      </c>
    </row>
    <row r="623" spans="1:1">
      <c r="A623" s="20" t="s">
        <v>784</v>
      </c>
    </row>
    <row r="624" spans="1:1">
      <c r="A624" s="20" t="s">
        <v>784</v>
      </c>
    </row>
    <row r="625" spans="1:1">
      <c r="A625" s="20" t="s">
        <v>784</v>
      </c>
    </row>
    <row r="626" spans="1:1">
      <c r="A626" s="20" t="s">
        <v>784</v>
      </c>
    </row>
    <row r="627" spans="1:1">
      <c r="A627" s="20" t="s">
        <v>784</v>
      </c>
    </row>
    <row r="628" spans="1:1">
      <c r="A628" s="20" t="s">
        <v>784</v>
      </c>
    </row>
    <row r="629" spans="1:1">
      <c r="A629" s="20" t="s">
        <v>784</v>
      </c>
    </row>
    <row r="630" spans="1:1">
      <c r="A630" s="20" t="s">
        <v>784</v>
      </c>
    </row>
    <row r="631" spans="1:1">
      <c r="A631" s="20" t="s">
        <v>784</v>
      </c>
    </row>
    <row r="632" spans="1:1">
      <c r="A632" s="20" t="s">
        <v>784</v>
      </c>
    </row>
    <row r="633" spans="1:1">
      <c r="A633" s="20" t="s">
        <v>784</v>
      </c>
    </row>
    <row r="634" spans="1:1">
      <c r="A634" s="20" t="s">
        <v>784</v>
      </c>
    </row>
    <row r="635" spans="1:1">
      <c r="A635" s="20" t="s">
        <v>784</v>
      </c>
    </row>
    <row r="636" spans="1:1">
      <c r="A636" s="20" t="s">
        <v>784</v>
      </c>
    </row>
    <row r="637" spans="1:1">
      <c r="A637" s="20" t="s">
        <v>784</v>
      </c>
    </row>
    <row r="638" spans="1:1">
      <c r="A638" s="20" t="s">
        <v>784</v>
      </c>
    </row>
    <row r="639" spans="1:1">
      <c r="A639" s="20" t="s">
        <v>784</v>
      </c>
    </row>
    <row r="640" spans="1:1">
      <c r="A640" s="20" t="s">
        <v>784</v>
      </c>
    </row>
    <row r="641" spans="1:1">
      <c r="A641" s="20" t="s">
        <v>784</v>
      </c>
    </row>
    <row r="642" spans="1:1">
      <c r="A642" s="20" t="s">
        <v>784</v>
      </c>
    </row>
    <row r="643" spans="1:1">
      <c r="A643" s="20" t="s">
        <v>784</v>
      </c>
    </row>
    <row r="644" spans="1:1">
      <c r="A644" s="20" t="s">
        <v>784</v>
      </c>
    </row>
    <row r="645" spans="1:1">
      <c r="A645" s="20" t="s">
        <v>784</v>
      </c>
    </row>
    <row r="646" spans="1:1">
      <c r="A646" s="20" t="s">
        <v>784</v>
      </c>
    </row>
    <row r="647" spans="1:1">
      <c r="A647" s="20" t="s">
        <v>784</v>
      </c>
    </row>
    <row r="648" spans="1:1">
      <c r="A648" s="20" t="s">
        <v>784</v>
      </c>
    </row>
    <row r="649" spans="1:1">
      <c r="A649" s="20" t="s">
        <v>784</v>
      </c>
    </row>
    <row r="650" spans="1:1">
      <c r="A650" s="20" t="s">
        <v>784</v>
      </c>
    </row>
    <row r="651" spans="1:1">
      <c r="A651" s="20" t="s">
        <v>784</v>
      </c>
    </row>
    <row r="652" spans="1:1">
      <c r="A652" s="20" t="s">
        <v>784</v>
      </c>
    </row>
    <row r="653" spans="1:1">
      <c r="A653" s="20" t="s">
        <v>784</v>
      </c>
    </row>
    <row r="654" spans="1:1">
      <c r="A654" s="20" t="s">
        <v>784</v>
      </c>
    </row>
    <row r="655" spans="1:1">
      <c r="A655" s="20" t="s">
        <v>784</v>
      </c>
    </row>
    <row r="656" spans="1:1">
      <c r="A656" s="20" t="s">
        <v>784</v>
      </c>
    </row>
    <row r="657" spans="1:1">
      <c r="A657" s="20" t="s">
        <v>784</v>
      </c>
    </row>
    <row r="658" spans="1:1">
      <c r="A658" s="20" t="s">
        <v>784</v>
      </c>
    </row>
    <row r="659" spans="1:1">
      <c r="A659" s="20" t="s">
        <v>784</v>
      </c>
    </row>
    <row r="660" spans="1:1">
      <c r="A660" s="20" t="s">
        <v>784</v>
      </c>
    </row>
    <row r="661" spans="1:1">
      <c r="A661" s="20" t="s">
        <v>784</v>
      </c>
    </row>
    <row r="662" spans="1:1">
      <c r="A662" s="20" t="s">
        <v>784</v>
      </c>
    </row>
    <row r="663" spans="1:1">
      <c r="A663" s="20" t="s">
        <v>784</v>
      </c>
    </row>
    <row r="664" spans="1:1">
      <c r="A664" s="20" t="s">
        <v>784</v>
      </c>
    </row>
    <row r="665" spans="1:1">
      <c r="A665" s="20" t="s">
        <v>784</v>
      </c>
    </row>
    <row r="666" spans="1:1">
      <c r="A666" s="20" t="s">
        <v>784</v>
      </c>
    </row>
    <row r="667" spans="1:1">
      <c r="A667" s="20" t="s">
        <v>784</v>
      </c>
    </row>
    <row r="668" spans="1:1">
      <c r="A668" s="20" t="s">
        <v>784</v>
      </c>
    </row>
    <row r="669" spans="1:1">
      <c r="A669" s="20" t="s">
        <v>784</v>
      </c>
    </row>
    <row r="670" spans="1:1">
      <c r="A670" s="20" t="s">
        <v>784</v>
      </c>
    </row>
    <row r="671" spans="1:1">
      <c r="A671" s="20" t="s">
        <v>784</v>
      </c>
    </row>
    <row r="672" spans="1:1">
      <c r="A672" s="20" t="s">
        <v>784</v>
      </c>
    </row>
    <row r="673" spans="1:1">
      <c r="A673" s="20" t="s">
        <v>784</v>
      </c>
    </row>
    <row r="674" spans="1:1">
      <c r="A674" s="20" t="s">
        <v>784</v>
      </c>
    </row>
    <row r="675" spans="1:1">
      <c r="A675" s="20" t="s">
        <v>784</v>
      </c>
    </row>
    <row r="676" spans="1:1">
      <c r="A676" s="20" t="s">
        <v>784</v>
      </c>
    </row>
    <row r="677" spans="1:1">
      <c r="A677" s="20" t="s">
        <v>784</v>
      </c>
    </row>
    <row r="803" spans="44:44">
      <c r="AR803" s="11"/>
    </row>
  </sheetData>
  <sheetProtection algorithmName="SHA-512" hashValue="M09hZhWk7TUWMNfvwpEkpiTBY9Bpmyp7su8wKbYMH4CA2T6B+BvQwJqtMOolrqxBEurAprgwG8nwypZR0I9W6g==" saltValue="bSpirgif454+54gyjDQ0eQ==" spinCount="100000" sheet="1" formatColumns="0" formatRows="0" selectLockedCells="1" autoFilter="0"/>
  <dataConsolidate/>
  <mergeCells count="18">
    <mergeCell ref="AP477:AP478"/>
    <mergeCell ref="AP5:AP6"/>
    <mergeCell ref="AO477:AO478"/>
    <mergeCell ref="AO5:AO6"/>
    <mergeCell ref="F495:J495"/>
    <mergeCell ref="K495:R495"/>
    <mergeCell ref="AM1:AM3"/>
    <mergeCell ref="B2:E2"/>
    <mergeCell ref="F2:J2"/>
    <mergeCell ref="B1:E1"/>
    <mergeCell ref="F1:J1"/>
    <mergeCell ref="K1:R2"/>
    <mergeCell ref="AC1:AE2"/>
    <mergeCell ref="AF1:AJ2"/>
    <mergeCell ref="AL1:AL2"/>
    <mergeCell ref="AK1:AK2"/>
    <mergeCell ref="AK3:AL3"/>
    <mergeCell ref="S2:Z2"/>
  </mergeCells>
  <phoneticPr fontId="23" type="noConversion"/>
  <conditionalFormatting sqref="E5:E140 E143:E146 E157:E160 E176:E183 E185:E492">
    <cfRule type="cellIs" dxfId="14" priority="10" operator="notEqual">
      <formula>""</formula>
    </cfRule>
  </conditionalFormatting>
  <conditionalFormatting sqref="F5:J492">
    <cfRule type="expression" dxfId="13" priority="3267" stopIfTrue="1">
      <formula>IF(COUNTBLANK($K5:$R5)&lt;&gt;8,TRUE,FALSE)</formula>
    </cfRule>
    <cfRule type="expression" priority="3266" stopIfTrue="1">
      <formula>IF($F5="yes",TRUE,IF(#REF!="yes",TRUE,IF($G5="yes",TRUE,IF($H5="yes",TRUE,IF($I5="yes",TRUE,IF($J5="yes",TRUE,FALSE))))))</formula>
    </cfRule>
    <cfRule type="expression" dxfId="12" priority="3265" stopIfTrue="1">
      <formula>IF(AF5="n/a",TRUE,FALSE)</formula>
    </cfRule>
    <cfRule type="cellIs" dxfId="11" priority="3264" stopIfTrue="1" operator="equal">
      <formula>"no"</formula>
    </cfRule>
    <cfRule type="cellIs" dxfId="10" priority="3263" stopIfTrue="1" operator="equal">
      <formula>"yes"</formula>
    </cfRule>
  </conditionalFormatting>
  <conditionalFormatting sqref="K3:R3">
    <cfRule type="expression" dxfId="9" priority="3324" stopIfTrue="1">
      <formula>IF(OR(SUM(K$5:K$277)&gt;0,ISTEXT(K$5:K$277)),TRUE, FALSE)</formula>
    </cfRule>
    <cfRule type="cellIs" dxfId="8" priority="3323" stopIfTrue="1" operator="greaterThan">
      <formula>0</formula>
    </cfRule>
  </conditionalFormatting>
  <conditionalFormatting sqref="K5:R492">
    <cfRule type="expression" dxfId="7" priority="8">
      <formula>IF($AK5=TRUE,TRUE,FALSE)</formula>
    </cfRule>
  </conditionalFormatting>
  <conditionalFormatting sqref="S5:S492">
    <cfRule type="expression" dxfId="6" priority="5">
      <formula>AND(S5="tags included",T5&lt;&gt;"")</formula>
    </cfRule>
  </conditionalFormatting>
  <conditionalFormatting sqref="S5:Z492">
    <cfRule type="cellIs" dxfId="5" priority="6" stopIfTrue="1" operator="equal">
      <formula>"incl."</formula>
    </cfRule>
  </conditionalFormatting>
  <conditionalFormatting sqref="T5:T492">
    <cfRule type="expression" dxfId="4" priority="2">
      <formula>AND(S5="tags included",T5&lt;&gt;"")</formula>
    </cfRule>
    <cfRule type="expression" dxfId="3" priority="3" stopIfTrue="1">
      <formula>AND(S5&lt;&gt;"Auto:",T5="")</formula>
    </cfRule>
    <cfRule type="expression" dxfId="2" priority="1">
      <formula>AND(S5="tags included",T5="")</formula>
    </cfRule>
  </conditionalFormatting>
  <conditionalFormatting sqref="T6:T492">
    <cfRule type="expression" dxfId="1" priority="9">
      <formula>AND(#REF!&lt;&gt;"Auto:",T6="")</formula>
    </cfRule>
  </conditionalFormatting>
  <conditionalFormatting sqref="U5:Y5">
    <cfRule type="cellIs" dxfId="0" priority="506" stopIfTrue="1" operator="equal">
      <formula>"incl."</formula>
    </cfRule>
  </conditionalFormatting>
  <conditionalFormatting sqref="AF4:AL4">
    <cfRule type="iconSet" priority="3262">
      <iconSet iconSet="3Symbols2" showValue="0">
        <cfvo type="percent" val="0"/>
        <cfvo type="num" val="0"/>
        <cfvo type="num" val="0"/>
      </iconSet>
    </cfRule>
  </conditionalFormatting>
  <conditionalFormatting sqref="AM4">
    <cfRule type="iconSet" priority="592">
      <iconSet iconSet="3Symbols2" showValue="0">
        <cfvo type="percent" val="0"/>
        <cfvo type="num" val="0"/>
        <cfvo type="num" val="0"/>
      </iconSet>
    </cfRule>
  </conditionalFormatting>
  <conditionalFormatting sqref="AM20">
    <cfRule type="iconSet" priority="175">
      <iconSet iconSet="3Symbols2" showValue="0">
        <cfvo type="percent" val="0"/>
        <cfvo type="num" val="0"/>
        <cfvo type="num" val="0"/>
      </iconSet>
    </cfRule>
  </conditionalFormatting>
  <conditionalFormatting sqref="AM47:AM48">
    <cfRule type="iconSet" priority="407">
      <iconSet iconSet="3Symbols2" showValue="0">
        <cfvo type="percent" val="0"/>
        <cfvo type="num" val="0"/>
        <cfvo type="num" val="0"/>
      </iconSet>
    </cfRule>
  </conditionalFormatting>
  <conditionalFormatting sqref="AM53:AM74">
    <cfRule type="iconSet" priority="1938">
      <iconSet iconSet="3Symbols2" showValue="0">
        <cfvo type="percent" val="0"/>
        <cfvo type="num" val="0"/>
        <cfvo type="num" val="0"/>
      </iconSet>
    </cfRule>
  </conditionalFormatting>
  <conditionalFormatting sqref="AM83:AM84">
    <cfRule type="iconSet" priority="377">
      <iconSet iconSet="3Symbols2" showValue="0">
        <cfvo type="percent" val="0"/>
        <cfvo type="num" val="0"/>
        <cfvo type="num" val="0"/>
      </iconSet>
    </cfRule>
  </conditionalFormatting>
  <conditionalFormatting sqref="AM93:AM94">
    <cfRule type="iconSet" priority="397">
      <iconSet iconSet="3Symbols2" showValue="0">
        <cfvo type="percent" val="0"/>
        <cfvo type="num" val="0"/>
        <cfvo type="num" val="0"/>
      </iconSet>
    </cfRule>
  </conditionalFormatting>
  <conditionalFormatting sqref="AM96">
    <cfRule type="iconSet" priority="17">
      <iconSet iconSet="3Symbols2" showValue="0">
        <cfvo type="percent" val="0"/>
        <cfvo type="num" val="0"/>
        <cfvo type="num" val="0"/>
      </iconSet>
    </cfRule>
  </conditionalFormatting>
  <conditionalFormatting sqref="AM106">
    <cfRule type="iconSet" priority="367">
      <iconSet iconSet="3Symbols2" showValue="0">
        <cfvo type="percent" val="0"/>
        <cfvo type="num" val="0"/>
        <cfvo type="num" val="0"/>
      </iconSet>
    </cfRule>
  </conditionalFormatting>
  <conditionalFormatting sqref="AM113:AM115">
    <cfRule type="iconSet" priority="1977">
      <iconSet iconSet="3Symbols2" showValue="0">
        <cfvo type="percent" val="0"/>
        <cfvo type="num" val="0"/>
        <cfvo type="num" val="0"/>
      </iconSet>
    </cfRule>
  </conditionalFormatting>
  <conditionalFormatting sqref="AM124">
    <cfRule type="iconSet" priority="357">
      <iconSet iconSet="3Symbols2" showValue="0">
        <cfvo type="percent" val="0"/>
        <cfvo type="num" val="0"/>
        <cfvo type="num" val="0"/>
      </iconSet>
    </cfRule>
  </conditionalFormatting>
  <conditionalFormatting sqref="AM131">
    <cfRule type="iconSet" priority="122">
      <iconSet iconSet="3Symbols2" showValue="0">
        <cfvo type="percent" val="0"/>
        <cfvo type="num" val="0"/>
        <cfvo type="num" val="0"/>
      </iconSet>
    </cfRule>
  </conditionalFormatting>
  <conditionalFormatting sqref="AM136">
    <cfRule type="iconSet" priority="347">
      <iconSet iconSet="3Symbols2" showValue="0">
        <cfvo type="percent" val="0"/>
        <cfvo type="num" val="0"/>
        <cfvo type="num" val="0"/>
      </iconSet>
    </cfRule>
  </conditionalFormatting>
  <conditionalFormatting sqref="AM138">
    <cfRule type="iconSet" priority="337">
      <iconSet iconSet="3Symbols2" showValue="0">
        <cfvo type="percent" val="0"/>
        <cfvo type="num" val="0"/>
        <cfvo type="num" val="0"/>
      </iconSet>
    </cfRule>
  </conditionalFormatting>
  <conditionalFormatting sqref="AM141:AM143">
    <cfRule type="iconSet" priority="327">
      <iconSet iconSet="3Symbols2" showValue="0">
        <cfvo type="percent" val="0"/>
        <cfvo type="num" val="0"/>
        <cfvo type="num" val="0"/>
      </iconSet>
    </cfRule>
  </conditionalFormatting>
  <conditionalFormatting sqref="AM149:AM154">
    <cfRule type="iconSet" priority="112">
      <iconSet iconSet="3Symbols2" showValue="0">
        <cfvo type="percent" val="0"/>
        <cfvo type="num" val="0"/>
        <cfvo type="num" val="0"/>
      </iconSet>
    </cfRule>
  </conditionalFormatting>
  <conditionalFormatting sqref="AM169:AM170 AM172:AM174">
    <cfRule type="iconSet" priority="102">
      <iconSet iconSet="3Symbols2" showValue="0">
        <cfvo type="percent" val="0"/>
        <cfvo type="num" val="0"/>
        <cfvo type="num" val="0"/>
      </iconSet>
    </cfRule>
  </conditionalFormatting>
  <conditionalFormatting sqref="AM171">
    <cfRule type="iconSet" priority="27">
      <iconSet iconSet="3Symbols2" showValue="0">
        <cfvo type="percent" val="0"/>
        <cfvo type="num" val="0"/>
        <cfvo type="num" val="0"/>
      </iconSet>
    </cfRule>
  </conditionalFormatting>
  <conditionalFormatting sqref="AM178:AM179">
    <cfRule type="iconSet" priority="92">
      <iconSet iconSet="3Symbols2" showValue="0">
        <cfvo type="percent" val="0"/>
        <cfvo type="num" val="0"/>
        <cfvo type="num" val="0"/>
      </iconSet>
    </cfRule>
  </conditionalFormatting>
  <conditionalFormatting sqref="AM212:AM214">
    <cfRule type="iconSet" priority="292">
      <iconSet iconSet="3Symbols2" showValue="0">
        <cfvo type="percent" val="0"/>
        <cfvo type="num" val="0"/>
        <cfvo type="num" val="0"/>
      </iconSet>
    </cfRule>
  </conditionalFormatting>
  <conditionalFormatting sqref="AM217">
    <cfRule type="iconSet" priority="282">
      <iconSet iconSet="3Symbols2" showValue="0">
        <cfvo type="percent" val="0"/>
        <cfvo type="num" val="0"/>
        <cfvo type="num" val="0"/>
      </iconSet>
    </cfRule>
  </conditionalFormatting>
  <conditionalFormatting sqref="AM228:AM231">
    <cfRule type="iconSet" priority="82">
      <iconSet iconSet="3Symbols2" showValue="0">
        <cfvo type="percent" val="0"/>
        <cfvo type="num" val="0"/>
        <cfvo type="num" val="0"/>
      </iconSet>
    </cfRule>
  </conditionalFormatting>
  <conditionalFormatting sqref="AM246:AM247">
    <cfRule type="iconSet" priority="267">
      <iconSet iconSet="3Symbols2" showValue="0">
        <cfvo type="percent" val="0"/>
        <cfvo type="num" val="0"/>
        <cfvo type="num" val="0"/>
      </iconSet>
    </cfRule>
  </conditionalFormatting>
  <conditionalFormatting sqref="AM326:AM327">
    <cfRule type="iconSet" priority="3341">
      <iconSet iconSet="3Symbols2" showValue="0">
        <cfvo type="percent" val="0"/>
        <cfvo type="num" val="0"/>
        <cfvo type="num" val="0"/>
      </iconSet>
    </cfRule>
  </conditionalFormatting>
  <conditionalFormatting sqref="AM328 AM49:AM52 AM95 AM85:AM92 AM107:AM112 AM125:AM130 AM137 AM139:AM140 AM144:AM148 AM215:AM216 AM5:AM19 AM21:AM46 AM132:AM135 AM155:AM168 AM175:AM177 AM232:AM245 AM97:AM105 AM116:AM123 AM75:AM82 AM218:AM227 AM248:AM325 AM180:AM211">
    <cfRule type="iconSet" priority="2511">
      <iconSet iconSet="3Symbols2" showValue="0">
        <cfvo type="percent" val="0"/>
        <cfvo type="num" val="0"/>
        <cfvo type="num" val="0"/>
      </iconSet>
    </cfRule>
  </conditionalFormatting>
  <conditionalFormatting sqref="AM329 AM370:AM389">
    <cfRule type="iconSet" priority="2818">
      <iconSet iconSet="3Symbols2" showValue="0">
        <cfvo type="percent" val="0"/>
        <cfvo type="num" val="0"/>
        <cfvo type="num" val="0"/>
      </iconSet>
    </cfRule>
  </conditionalFormatting>
  <conditionalFormatting sqref="AM350">
    <cfRule type="iconSet" priority="62">
      <iconSet iconSet="3Symbols2" showValue="0">
        <cfvo type="percent" val="0"/>
        <cfvo type="num" val="0"/>
        <cfvo type="num" val="0"/>
      </iconSet>
    </cfRule>
  </conditionalFormatting>
  <conditionalFormatting sqref="AM351:AM357 AM330:AM349">
    <cfRule type="iconSet" priority="2467">
      <iconSet iconSet="3Symbols2" showValue="0">
        <cfvo type="percent" val="0"/>
        <cfvo type="num" val="0"/>
        <cfvo type="num" val="0"/>
      </iconSet>
    </cfRule>
  </conditionalFormatting>
  <conditionalFormatting sqref="AM358">
    <cfRule type="iconSet" priority="207">
      <iconSet iconSet="3Symbols2" showValue="0">
        <cfvo type="percent" val="0"/>
        <cfvo type="num" val="0"/>
        <cfvo type="num" val="0"/>
      </iconSet>
    </cfRule>
  </conditionalFormatting>
  <conditionalFormatting sqref="AM359:AM360">
    <cfRule type="iconSet" priority="217">
      <iconSet iconSet="3Symbols2" showValue="0">
        <cfvo type="percent" val="0"/>
        <cfvo type="num" val="0"/>
        <cfvo type="num" val="0"/>
      </iconSet>
    </cfRule>
  </conditionalFormatting>
  <conditionalFormatting sqref="AM361:AM362">
    <cfRule type="iconSet" priority="227">
      <iconSet iconSet="3Symbols2" showValue="0">
        <cfvo type="percent" val="0"/>
        <cfvo type="num" val="0"/>
        <cfvo type="num" val="0"/>
      </iconSet>
    </cfRule>
  </conditionalFormatting>
  <conditionalFormatting sqref="AM363 AM366:AM369">
    <cfRule type="iconSet" priority="2510">
      <iconSet iconSet="3Symbols2" showValue="0">
        <cfvo type="percent" val="0"/>
        <cfvo type="num" val="0"/>
        <cfvo type="num" val="0"/>
      </iconSet>
    </cfRule>
  </conditionalFormatting>
  <conditionalFormatting sqref="AM364:AM365">
    <cfRule type="iconSet" priority="52">
      <iconSet iconSet="3Symbols2" showValue="0">
        <cfvo type="percent" val="0"/>
        <cfvo type="num" val="0"/>
        <cfvo type="num" val="0"/>
      </iconSet>
    </cfRule>
  </conditionalFormatting>
  <conditionalFormatting sqref="AM390:AM492">
    <cfRule type="iconSet" priority="3385">
      <iconSet iconSet="3Symbols2" showValue="0">
        <cfvo type="percent" val="0"/>
        <cfvo type="num" val="0"/>
        <cfvo type="num" val="0"/>
      </iconSet>
    </cfRule>
  </conditionalFormatting>
  <dataValidations xWindow="746" yWindow="639" count="17">
    <dataValidation allowBlank="1" showInputMessage="1" showErrorMessage="1" promptTitle="This is a sort button..." prompt="Use this row to filter the data below." sqref="AF4:AM4 B4:AA4" xr:uid="{5E137212-1612-7E43-9CB0-5E9098FA402D}"/>
    <dataValidation allowBlank="1" sqref="AB4:AE4 AB3 AC1:AD1" xr:uid="{B8970F26-302B-F541-995B-D4E39592B106}"/>
    <dataValidation allowBlank="1" showInputMessage="1" showErrorMessage="1" promptTitle="A summary of your order" prompt="Sort to see only items you have ordered" sqref="AA3" xr:uid="{C4C9F959-B795-E24F-B64B-F2B5377B9015}"/>
    <dataValidation errorStyle="information" allowBlank="1" showInputMessage="1" showErrorMessage="1" errorTitle="Fill in on first tab." error="This cell auto-fills if filled in on first tab." promptTitle="Fill in on first tab." prompt="This cell auto-fills if filled in on first tab." sqref="B2 F2:J2" xr:uid="{EB414E87-1CB6-B94B-B4AF-2D3FB865A8AE}"/>
    <dataValidation type="list" allowBlank="1" showInputMessage="1" showErrorMessage="1" errorTitle="Enter only &quot;YES&quot; if available" error="For available sizes, enter a &quot;YES&quot; to order. Specify QTY in the columns to the right." promptTitle="Enter &quot;YES&quot; if it's available" prompt="If this cell isn't &quot;n/a&quot; order by entering &quot;YES&quot; into the cell." sqref="J493 F493" xr:uid="{1DE4BEBB-FE50-BA4A-BA93-79DA5FB08C5A}">
      <formula1>IF(AF493&lt;&gt;"n/a", order,FALSE)</formula1>
    </dataValidation>
    <dataValidation type="list" allowBlank="1" showInputMessage="1" showErrorMessage="1" errorTitle="Enter only &quot;YES&quot; if available" error="For available sizes, enter a &quot;YES&quot; to order. Specify QTY in the columns to the right." promptTitle="Enter &quot;YES&quot; if it's available" prompt="If this cell isn't &quot;n/a&quot; order by entering &quot;YES&quot; into the cell." sqref="G493" xr:uid="{1E080447-6B36-5D4D-A2ED-5D6F3570196E}">
      <formula1>IF(AJ493&lt;&gt;"n/a", order,FALSE)</formula1>
    </dataValidation>
    <dataValidation type="list" allowBlank="1" showInputMessage="1" showErrorMessage="1" errorTitle="Enter only &quot;YES&quot; if available" error="For available sizes, enter a &quot;YES&quot; to order. Specify QTY in the columns to the right." promptTitle="Enter &quot;YES&quot; if it's available" prompt="If this cell isn't &quot;n/a&quot; order by entering &quot;YES&quot; into the cell." sqref="I493" xr:uid="{CC935517-9DA9-E149-A47B-035E52517247}">
      <formula1>IF(AJ493&lt;&gt;"n/a", order,FALSE)</formula1>
    </dataValidation>
    <dataValidation type="list" allowBlank="1" showInputMessage="1" showErrorMessage="1" errorTitle="Enter only &quot;YES&quot; if available" error="For available sizes, enter a &quot;YES&quot; to order. Specify QTY in the columns to the right." promptTitle="Enter &quot;YES&quot; if it's available" prompt="If this cell isn't &quot;n/a&quot; order by entering &quot;YES&quot; into the cell." sqref="H493" xr:uid="{8803E08E-A934-DA44-86D8-8056C342328A}">
      <formula1>IF(AJ493&lt;&gt;"n/a", order,FALSE)</formula1>
    </dataValidation>
    <dataValidation type="list" allowBlank="1" showInputMessage="1" showErrorMessage="1" errorTitle="Choose a week number..." error="The corresponding week number dates are listed to the right of the order form." promptTitle="Choose a week number..." prompt="The corresponding week number dates are listed to the right of the order form." sqref="K3:R3" xr:uid="{5AED11E1-2798-5942-A907-EBEF969FD5B3}">
      <formula1>$AO$7:$AO$17</formula1>
    </dataValidation>
    <dataValidation allowBlank="1" showInputMessage="1" showErrorMessage="1" promptTitle="Order Summary" prompt="Shows a summary of your ordered trays._x000a_Do not input data here." sqref="AA5:AA493" xr:uid="{E0F2BE34-D76C-894F-BC1B-EC82C4D26A7C}"/>
    <dataValidation allowBlank="1" showInputMessage="1" showErrorMessage="1" promptTitle="Tag Qty" prompt="Enter desired qty, unless tags are already included (incl.)" sqref="Y5:Y493" xr:uid="{9FFD5360-CB96-BB4A-85CF-C8CA0355F403}"/>
    <dataValidation type="whole" errorStyle="information" allowBlank="1" showInputMessage="1" showErrorMessage="1" errorTitle="Not A Recognized Quantity" error="Enter a quantity as a whole number only. _x000a_Specify ship dates at top of column." promptTitle="Enter a Quantity" prompt="Number of trays for this shipweek" sqref="K5:R493" xr:uid="{E721DD83-2C79-AD4A-A5A3-525EBB241801}">
      <formula1>-1</formula1>
      <formula2>999999</formula2>
    </dataValidation>
    <dataValidation type="list" allowBlank="1" showInputMessage="1" showErrorMessage="1" errorTitle="Fill In Order Method" error="Choose method from the dropdown. Fill in values in the next cell." promptTitle="Tag Ordering Mode" prompt="Auto calculates tags included in your order. If you want something else, order by Qty or Ratio" sqref="S5:S493" xr:uid="{0B843BAF-4543-3941-B165-FE43A9AAF847}">
      <formula1>"Auto:,Qty:,Ratio:"</formula1>
    </dataValidation>
    <dataValidation type="whole" operator="greaterThanOrEqual" allowBlank="1" showInputMessage="1" showErrorMessage="1" errorTitle="Please enter a whole number" error="If you are ordering by QTY, enter the number of tags you want. If you are ordering by RATIO, enter the number of plants that will go with one tag." promptTitle="Tag Qty" prompt="Enter desired qty, or tag ratio ONLY IF choosen in previous column." sqref="T5:T493" xr:uid="{A035032D-1A48-9D4E-8A9E-DBA9DFB6158B}">
      <formula1>0</formula1>
    </dataValidation>
    <dataValidation allowBlank="1" showInputMessage="1" showErrorMessage="1" promptTitle="Final Tag Qty" prompt="Automatically calculated." sqref="Z5:Z493" xr:uid="{8E01E7B8-0CE8-BA4D-967A-2D50CF3409D3}"/>
    <dataValidation type="list" allowBlank="1" showInputMessage="1" showErrorMessage="1" errorTitle="Enter only &quot;YES&quot; if available" error="For available sizes, enter a &quot;YES&quot; to order. Specify QTY in the columns to the right." promptTitle="Enter &quot;YES&quot; if it's available" prompt="If this cell isn't &quot;n/a&quot; order by entering &quot;YES&quot; into the cell." sqref="F5:J492" xr:uid="{767ACD93-A021-3A41-8D63-1A065F13E9FB}">
      <formula1>IF(AF5&lt;&gt;"n/a", dropdown,FALSE)</formula1>
    </dataValidation>
    <dataValidation allowBlank="1" showInputMessage="1" showErrorMessage="1" promptTitle="Reps Use Only" prompt="Do not input data here." sqref="AE5:AM493" xr:uid="{38D9DFE2-EB36-DE4B-85B9-B763402A101F}"/>
  </dataValidations>
  <printOptions gridLines="1"/>
  <pageMargins left="0.3" right="0.3" top="0.4" bottom="0.4" header="0" footer="0"/>
  <pageSetup scale="48" fitToHeight="0" orientation="portrait" blackAndWhite="1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4151-6282-4B4A-BA0C-AB43DD6FAE5F}">
  <sheetPr codeName="Sheet5"/>
  <dimension ref="A1:H307"/>
  <sheetViews>
    <sheetView showGridLines="0" zoomScaleNormal="100" workbookViewId="0">
      <pane ySplit="2" topLeftCell="A51" activePane="bottomLeft" state="frozen"/>
      <selection activeCell="D13" sqref="D13:F13"/>
      <selection pane="bottomLeft" activeCell="A139" sqref="A139:XFD139"/>
    </sheetView>
  </sheetViews>
  <sheetFormatPr baseColWidth="10" defaultColWidth="8.83203125" defaultRowHeight="38" customHeight="1" thickTop="1" thickBottom="1"/>
  <cols>
    <col min="1" max="1" width="12.1640625" style="161" customWidth="1"/>
    <col min="2" max="2" width="5.83203125" style="177" customWidth="1"/>
    <col min="3" max="3" width="13.6640625" style="160" customWidth="1"/>
    <col min="4" max="4" width="26.83203125" style="178" customWidth="1"/>
    <col min="5" max="5" width="13.83203125" style="164" customWidth="1"/>
    <col min="6" max="6" width="20" style="165" customWidth="1"/>
    <col min="7" max="7" width="11" style="179" customWidth="1"/>
    <col min="8" max="8" width="1.1640625" style="177" customWidth="1"/>
    <col min="9" max="16384" width="8.83203125" style="155"/>
  </cols>
  <sheetData>
    <row r="1" spans="1:8" ht="83" customHeight="1" thickBot="1">
      <c r="A1" s="336" t="s">
        <v>8124</v>
      </c>
      <c r="B1" s="336"/>
      <c r="C1" s="336"/>
      <c r="D1" s="336"/>
      <c r="E1" s="336"/>
      <c r="F1" s="336"/>
      <c r="G1" s="336"/>
      <c r="H1" s="154"/>
    </row>
    <row r="2" spans="1:8" ht="31" customHeight="1" thickTop="1" thickBot="1">
      <c r="A2" s="156" t="s">
        <v>7842</v>
      </c>
      <c r="B2" s="157"/>
      <c r="C2" s="158" t="s">
        <v>7843</v>
      </c>
      <c r="D2" s="159" t="s">
        <v>8207</v>
      </c>
      <c r="E2" s="337" t="s">
        <v>7844</v>
      </c>
      <c r="F2" s="337"/>
      <c r="G2" s="337" t="s">
        <v>7845</v>
      </c>
      <c r="H2" s="337"/>
    </row>
    <row r="3" spans="1:8" ht="38" customHeight="1" thickTop="1" thickBot="1">
      <c r="A3" s="161" t="s">
        <v>7728</v>
      </c>
      <c r="B3" s="176" t="s">
        <v>7846</v>
      </c>
      <c r="C3" s="160" t="s">
        <v>7729</v>
      </c>
      <c r="D3" s="163" t="s">
        <v>7741</v>
      </c>
      <c r="E3" s="164">
        <v>41.5</v>
      </c>
      <c r="F3" s="165" t="str">
        <f t="shared" ref="F3:F66" si="0">REPT("II",E3-31)</f>
        <v>IIIIIIIIIIIIIIIIIIII</v>
      </c>
      <c r="G3" s="166">
        <v>42</v>
      </c>
      <c r="H3" s="167"/>
    </row>
    <row r="4" spans="1:8" ht="38" customHeight="1" thickTop="1" thickBot="1">
      <c r="A4" s="161" t="s">
        <v>7728</v>
      </c>
      <c r="B4" s="162" t="s">
        <v>7846</v>
      </c>
      <c r="C4" s="160" t="s">
        <v>7729</v>
      </c>
      <c r="D4" s="163" t="s">
        <v>7616</v>
      </c>
      <c r="E4" s="164">
        <v>39</v>
      </c>
      <c r="F4" s="165" t="str">
        <f t="shared" si="0"/>
        <v>IIIIIIIIIIIIIIII</v>
      </c>
      <c r="G4" s="166">
        <v>41</v>
      </c>
      <c r="H4" s="167"/>
    </row>
    <row r="5" spans="1:8" ht="38" customHeight="1" thickTop="1" thickBot="1">
      <c r="A5" s="161" t="s">
        <v>7728</v>
      </c>
      <c r="B5" s="162" t="s">
        <v>7846</v>
      </c>
      <c r="C5" s="160" t="s">
        <v>7729</v>
      </c>
      <c r="D5" s="163" t="s">
        <v>7742</v>
      </c>
      <c r="E5" s="164">
        <v>38</v>
      </c>
      <c r="F5" s="165" t="str">
        <f t="shared" si="0"/>
        <v>IIIIIIIIIIIIII</v>
      </c>
      <c r="G5" s="166">
        <v>38.5</v>
      </c>
      <c r="H5" s="167"/>
    </row>
    <row r="6" spans="1:8" ht="38" customHeight="1" thickTop="1" thickBot="1">
      <c r="A6" s="161" t="s">
        <v>7728</v>
      </c>
      <c r="B6" s="162" t="s">
        <v>7846</v>
      </c>
      <c r="C6" s="160" t="s">
        <v>7729</v>
      </c>
      <c r="D6" s="163" t="s">
        <v>7617</v>
      </c>
      <c r="E6" s="164">
        <v>38.5</v>
      </c>
      <c r="F6" s="165" t="str">
        <f t="shared" si="0"/>
        <v>IIIIIIIIIIIIII</v>
      </c>
      <c r="G6" s="166">
        <v>39.5</v>
      </c>
      <c r="H6" s="167"/>
    </row>
    <row r="7" spans="1:8" ht="38" customHeight="1" thickTop="1" thickBot="1">
      <c r="A7" s="161" t="s">
        <v>7728</v>
      </c>
      <c r="B7" s="162" t="s">
        <v>7846</v>
      </c>
      <c r="C7" s="160" t="s">
        <v>7729</v>
      </c>
      <c r="D7" s="163" t="s">
        <v>7618</v>
      </c>
      <c r="E7" s="164">
        <v>38.5</v>
      </c>
      <c r="F7" s="165" t="str">
        <f t="shared" si="0"/>
        <v>IIIIIIIIIIIIII</v>
      </c>
      <c r="G7" s="166">
        <v>39.5</v>
      </c>
      <c r="H7" s="167"/>
    </row>
    <row r="8" spans="1:8" ht="38" customHeight="1" thickTop="1" thickBot="1">
      <c r="A8" s="161" t="s">
        <v>7728</v>
      </c>
      <c r="B8" s="162" t="s">
        <v>7846</v>
      </c>
      <c r="C8" s="160" t="s">
        <v>7729</v>
      </c>
      <c r="D8" s="163" t="s">
        <v>7619</v>
      </c>
      <c r="E8" s="164">
        <v>38</v>
      </c>
      <c r="F8" s="165" t="str">
        <f t="shared" si="0"/>
        <v>IIIIIIIIIIIIII</v>
      </c>
      <c r="G8" s="166">
        <v>39</v>
      </c>
      <c r="H8" s="167"/>
    </row>
    <row r="9" spans="1:8" ht="38" customHeight="1" thickTop="1" thickBot="1">
      <c r="A9" s="161" t="s">
        <v>7728</v>
      </c>
      <c r="B9" s="162" t="s">
        <v>7846</v>
      </c>
      <c r="C9" s="160" t="s">
        <v>7729</v>
      </c>
      <c r="D9" s="163" t="s">
        <v>7743</v>
      </c>
      <c r="E9" s="164">
        <v>37</v>
      </c>
      <c r="F9" s="165" t="str">
        <f t="shared" si="0"/>
        <v>IIIIIIIIIIII</v>
      </c>
      <c r="G9" s="166">
        <v>37.5</v>
      </c>
      <c r="H9" s="167"/>
    </row>
    <row r="10" spans="1:8" ht="38" customHeight="1" thickTop="1" thickBot="1">
      <c r="A10" s="161" t="s">
        <v>7728</v>
      </c>
      <c r="B10" s="162" t="s">
        <v>7846</v>
      </c>
      <c r="C10" s="160" t="s">
        <v>7729</v>
      </c>
      <c r="D10" s="163" t="s">
        <v>7620</v>
      </c>
      <c r="E10" s="164">
        <v>41</v>
      </c>
      <c r="F10" s="165" t="str">
        <f t="shared" si="0"/>
        <v>IIIIIIIIIIIIIIIIIIII</v>
      </c>
      <c r="G10" s="166">
        <v>42</v>
      </c>
      <c r="H10" s="167"/>
    </row>
    <row r="11" spans="1:8" ht="38" customHeight="1" thickTop="1" thickBot="1">
      <c r="A11" s="161" t="s">
        <v>7728</v>
      </c>
      <c r="B11" s="162" t="s">
        <v>7846</v>
      </c>
      <c r="C11" s="160" t="s">
        <v>7729</v>
      </c>
      <c r="D11" s="178" t="s">
        <v>8109</v>
      </c>
      <c r="E11" s="164">
        <v>39</v>
      </c>
      <c r="F11" s="165" t="str">
        <f t="shared" si="0"/>
        <v>IIIIIIIIIIIIIIII</v>
      </c>
      <c r="G11" s="166">
        <v>39.5</v>
      </c>
      <c r="H11" s="167"/>
    </row>
    <row r="12" spans="1:8" ht="38" customHeight="1" thickTop="1" thickBot="1">
      <c r="A12" s="161" t="s">
        <v>7728</v>
      </c>
      <c r="B12" s="162" t="s">
        <v>7846</v>
      </c>
      <c r="C12" s="160" t="s">
        <v>7729</v>
      </c>
      <c r="D12" s="163" t="s">
        <v>7621</v>
      </c>
      <c r="E12" s="164">
        <v>36</v>
      </c>
      <c r="F12" s="165" t="str">
        <f t="shared" si="0"/>
        <v>IIIIIIIIII</v>
      </c>
      <c r="G12" s="166">
        <v>37.5</v>
      </c>
      <c r="H12" s="167"/>
    </row>
    <row r="13" spans="1:8" ht="38" customHeight="1" thickTop="1" thickBot="1">
      <c r="A13" s="161" t="s">
        <v>7728</v>
      </c>
      <c r="B13" s="162" t="s">
        <v>7846</v>
      </c>
      <c r="C13" s="160" t="s">
        <v>7729</v>
      </c>
      <c r="D13" s="163" t="s">
        <v>7622</v>
      </c>
      <c r="E13" s="164">
        <v>38</v>
      </c>
      <c r="F13" s="165" t="str">
        <f t="shared" si="0"/>
        <v>IIIIIIIIIIIIII</v>
      </c>
      <c r="G13" s="166">
        <v>39.5</v>
      </c>
      <c r="H13" s="167"/>
    </row>
    <row r="14" spans="1:8" ht="38" customHeight="1" thickTop="1" thickBot="1">
      <c r="A14" s="161" t="s">
        <v>7728</v>
      </c>
      <c r="B14" s="162" t="s">
        <v>7846</v>
      </c>
      <c r="C14" s="160" t="s">
        <v>7729</v>
      </c>
      <c r="D14" s="163" t="s">
        <v>7623</v>
      </c>
      <c r="E14" s="164">
        <v>38</v>
      </c>
      <c r="F14" s="165" t="str">
        <f t="shared" si="0"/>
        <v>IIIIIIIIIIIIII</v>
      </c>
      <c r="G14" s="166">
        <v>39</v>
      </c>
      <c r="H14" s="167"/>
    </row>
    <row r="15" spans="1:8" ht="38" customHeight="1" thickTop="1" thickBot="1">
      <c r="A15" s="161" t="s">
        <v>7728</v>
      </c>
      <c r="B15" s="162" t="s">
        <v>7846</v>
      </c>
      <c r="C15" s="160" t="s">
        <v>7729</v>
      </c>
      <c r="D15" s="163" t="s">
        <v>7744</v>
      </c>
      <c r="E15" s="164">
        <v>38.5</v>
      </c>
      <c r="F15" s="165" t="str">
        <f t="shared" si="0"/>
        <v>IIIIIIIIIIIIII</v>
      </c>
      <c r="G15" s="166">
        <v>40</v>
      </c>
      <c r="H15" s="167"/>
    </row>
    <row r="16" spans="1:8" ht="38" customHeight="1" thickTop="1" thickBot="1">
      <c r="A16" s="161" t="s">
        <v>7728</v>
      </c>
      <c r="B16" s="162" t="s">
        <v>7846</v>
      </c>
      <c r="C16" s="160" t="s">
        <v>7729</v>
      </c>
      <c r="D16" s="163" t="s">
        <v>7624</v>
      </c>
      <c r="E16" s="164">
        <v>38</v>
      </c>
      <c r="F16" s="165" t="str">
        <f t="shared" si="0"/>
        <v>IIIIIIIIIIIIII</v>
      </c>
      <c r="G16" s="166">
        <v>40</v>
      </c>
      <c r="H16" s="167"/>
    </row>
    <row r="17" spans="1:8" ht="38" customHeight="1" thickTop="1" thickBot="1">
      <c r="A17" s="161" t="s">
        <v>7728</v>
      </c>
      <c r="B17" s="162" t="s">
        <v>7846</v>
      </c>
      <c r="C17" s="160" t="s">
        <v>7729</v>
      </c>
      <c r="D17" s="163" t="s">
        <v>7825</v>
      </c>
      <c r="E17" s="164">
        <v>41</v>
      </c>
      <c r="F17" s="165" t="str">
        <f t="shared" si="0"/>
        <v>IIIIIIIIIIIIIIIIIIII</v>
      </c>
      <c r="G17" s="166">
        <v>42</v>
      </c>
      <c r="H17" s="167"/>
    </row>
    <row r="18" spans="1:8" ht="38" customHeight="1" thickTop="1" thickBot="1">
      <c r="A18" s="161" t="s">
        <v>7728</v>
      </c>
      <c r="B18" s="162" t="s">
        <v>7846</v>
      </c>
      <c r="C18" s="160" t="s">
        <v>7729</v>
      </c>
      <c r="D18" s="163" t="s">
        <v>7625</v>
      </c>
      <c r="E18" s="164">
        <v>41.5</v>
      </c>
      <c r="F18" s="165" t="str">
        <f t="shared" si="0"/>
        <v>IIIIIIIIIIIIIIIIIIII</v>
      </c>
      <c r="G18" s="166">
        <v>42</v>
      </c>
      <c r="H18" s="167"/>
    </row>
    <row r="19" spans="1:8" ht="38" customHeight="1" thickTop="1" thickBot="1">
      <c r="A19" s="161" t="s">
        <v>7728</v>
      </c>
      <c r="B19" s="162" t="s">
        <v>7846</v>
      </c>
      <c r="C19" s="160" t="s">
        <v>7729</v>
      </c>
      <c r="D19" s="163" t="s">
        <v>7626</v>
      </c>
      <c r="E19" s="164">
        <v>36</v>
      </c>
      <c r="F19" s="165" t="str">
        <f t="shared" si="0"/>
        <v>IIIIIIIIII</v>
      </c>
      <c r="G19" s="166">
        <v>37</v>
      </c>
      <c r="H19" s="167"/>
    </row>
    <row r="20" spans="1:8" ht="38" customHeight="1" thickTop="1" thickBot="1">
      <c r="A20" s="161" t="s">
        <v>7728</v>
      </c>
      <c r="B20" s="162" t="s">
        <v>7846</v>
      </c>
      <c r="C20" s="160" t="s">
        <v>7729</v>
      </c>
      <c r="D20" s="163" t="s">
        <v>7989</v>
      </c>
      <c r="E20" s="164">
        <v>36</v>
      </c>
      <c r="F20" s="165" t="str">
        <f t="shared" si="0"/>
        <v>IIIIIIIIII</v>
      </c>
      <c r="G20" s="166">
        <v>37</v>
      </c>
      <c r="H20" s="167"/>
    </row>
    <row r="21" spans="1:8" ht="38" customHeight="1" thickTop="1" thickBot="1">
      <c r="A21" s="161" t="s">
        <v>7728</v>
      </c>
      <c r="B21" s="162" t="s">
        <v>7846</v>
      </c>
      <c r="C21" s="160" t="s">
        <v>7729</v>
      </c>
      <c r="D21" s="163" t="s">
        <v>7627</v>
      </c>
      <c r="E21" s="164">
        <v>40</v>
      </c>
      <c r="F21" s="165" t="str">
        <f t="shared" si="0"/>
        <v>IIIIIIIIIIIIIIIIII</v>
      </c>
      <c r="G21" s="166">
        <v>41</v>
      </c>
      <c r="H21" s="167"/>
    </row>
    <row r="22" spans="1:8" ht="38" customHeight="1" thickTop="1" thickBot="1">
      <c r="A22" s="161" t="s">
        <v>7728</v>
      </c>
      <c r="B22" s="176" t="s">
        <v>7846</v>
      </c>
      <c r="C22" s="160" t="s">
        <v>7729</v>
      </c>
      <c r="D22" s="163" t="s">
        <v>7628</v>
      </c>
      <c r="E22" s="164">
        <v>41.5</v>
      </c>
      <c r="F22" s="165" t="str">
        <f t="shared" si="0"/>
        <v>IIIIIIIIIIIIIIIIIIII</v>
      </c>
      <c r="G22" s="166">
        <v>42.5</v>
      </c>
      <c r="H22" s="167"/>
    </row>
    <row r="23" spans="1:8" ht="38" customHeight="1" thickTop="1" thickBot="1">
      <c r="A23" s="161" t="s">
        <v>7728</v>
      </c>
      <c r="B23" s="168" t="s">
        <v>7846</v>
      </c>
      <c r="C23" s="160" t="s">
        <v>7680</v>
      </c>
      <c r="D23" s="163" t="s">
        <v>7770</v>
      </c>
      <c r="E23" s="164">
        <v>37</v>
      </c>
      <c r="F23" s="165" t="str">
        <f t="shared" si="0"/>
        <v>IIIIIIIIIIII</v>
      </c>
      <c r="G23" s="166">
        <v>37.5</v>
      </c>
      <c r="H23" s="169"/>
    </row>
    <row r="24" spans="1:8" ht="38" customHeight="1" thickTop="1" thickBot="1">
      <c r="A24" s="161" t="s">
        <v>7728</v>
      </c>
      <c r="B24" s="170" t="s">
        <v>7846</v>
      </c>
      <c r="C24" s="160" t="s">
        <v>7684</v>
      </c>
      <c r="D24" s="163" t="s">
        <v>7629</v>
      </c>
      <c r="E24" s="164">
        <v>37.5</v>
      </c>
      <c r="F24" s="165" t="str">
        <f t="shared" si="0"/>
        <v>IIIIIIIIIIII</v>
      </c>
      <c r="G24" s="166">
        <v>38</v>
      </c>
      <c r="H24" s="171"/>
    </row>
    <row r="25" spans="1:8" ht="38" customHeight="1" thickTop="1" thickBot="1">
      <c r="A25" s="161" t="s">
        <v>7728</v>
      </c>
      <c r="B25" s="170" t="s">
        <v>7846</v>
      </c>
      <c r="C25" s="160" t="s">
        <v>7684</v>
      </c>
      <c r="D25" s="163" t="s">
        <v>7745</v>
      </c>
      <c r="E25" s="164">
        <v>41.5</v>
      </c>
      <c r="F25" s="165" t="str">
        <f t="shared" si="0"/>
        <v>IIIIIIIIIIIIIIIIIIII</v>
      </c>
      <c r="G25" s="166">
        <v>42</v>
      </c>
      <c r="H25" s="171"/>
    </row>
    <row r="26" spans="1:8" ht="38" customHeight="1" thickTop="1" thickBot="1">
      <c r="A26" s="161" t="s">
        <v>7728</v>
      </c>
      <c r="B26" s="170" t="s">
        <v>7846</v>
      </c>
      <c r="C26" s="160" t="s">
        <v>7684</v>
      </c>
      <c r="D26" s="163" t="s">
        <v>7630</v>
      </c>
      <c r="E26" s="164">
        <v>39</v>
      </c>
      <c r="F26" s="165" t="str">
        <f t="shared" si="0"/>
        <v>IIIIIIIIIIIIIIII</v>
      </c>
      <c r="G26" s="166">
        <v>41</v>
      </c>
      <c r="H26" s="171"/>
    </row>
    <row r="27" spans="1:8" ht="38" customHeight="1" thickTop="1" thickBot="1">
      <c r="A27" s="161" t="s">
        <v>7728</v>
      </c>
      <c r="B27" s="170" t="s">
        <v>7846</v>
      </c>
      <c r="C27" s="160" t="s">
        <v>7684</v>
      </c>
      <c r="D27" s="163" t="s">
        <v>7771</v>
      </c>
      <c r="E27" s="164">
        <v>38</v>
      </c>
      <c r="F27" s="165" t="str">
        <f t="shared" si="0"/>
        <v>IIIIIIIIIIIIII</v>
      </c>
      <c r="G27" s="166">
        <v>38.5</v>
      </c>
      <c r="H27" s="171"/>
    </row>
    <row r="28" spans="1:8" ht="38" customHeight="1" thickTop="1" thickBot="1">
      <c r="A28" s="161" t="s">
        <v>7728</v>
      </c>
      <c r="B28" s="170" t="s">
        <v>7846</v>
      </c>
      <c r="C28" s="160" t="s">
        <v>7684</v>
      </c>
      <c r="D28" s="163" t="s">
        <v>7746</v>
      </c>
      <c r="E28" s="164">
        <v>38</v>
      </c>
      <c r="F28" s="165" t="str">
        <f t="shared" si="0"/>
        <v>IIIIIIIIIIIIII</v>
      </c>
      <c r="G28" s="166">
        <v>38.5</v>
      </c>
      <c r="H28" s="171"/>
    </row>
    <row r="29" spans="1:8" ht="38" customHeight="1" thickTop="1" thickBot="1">
      <c r="A29" s="161" t="s">
        <v>7728</v>
      </c>
      <c r="B29" s="170" t="s">
        <v>7846</v>
      </c>
      <c r="C29" s="160" t="s">
        <v>7684</v>
      </c>
      <c r="D29" s="163" t="s">
        <v>7747</v>
      </c>
      <c r="E29" s="164">
        <v>38</v>
      </c>
      <c r="F29" s="165" t="str">
        <f t="shared" si="0"/>
        <v>IIIIIIIIIIIIII</v>
      </c>
      <c r="G29" s="166">
        <v>38.5</v>
      </c>
      <c r="H29" s="171"/>
    </row>
    <row r="30" spans="1:8" ht="38" customHeight="1" thickTop="1" thickBot="1">
      <c r="A30" s="161" t="s">
        <v>7728</v>
      </c>
      <c r="B30" s="170" t="s">
        <v>7846</v>
      </c>
      <c r="C30" s="160" t="s">
        <v>7684</v>
      </c>
      <c r="D30" s="163" t="s">
        <v>7959</v>
      </c>
      <c r="E30" s="164">
        <v>38</v>
      </c>
      <c r="F30" s="165" t="str">
        <f t="shared" si="0"/>
        <v>IIIIIIIIIIIIII</v>
      </c>
      <c r="G30" s="166">
        <v>38</v>
      </c>
      <c r="H30" s="171"/>
    </row>
    <row r="31" spans="1:8" ht="38" customHeight="1" thickTop="1" thickBot="1">
      <c r="A31" s="161" t="s">
        <v>7728</v>
      </c>
      <c r="B31" s="170" t="s">
        <v>7846</v>
      </c>
      <c r="C31" s="160" t="s">
        <v>7684</v>
      </c>
      <c r="D31" s="163" t="s">
        <v>7902</v>
      </c>
      <c r="E31" s="164">
        <v>36</v>
      </c>
      <c r="F31" s="165" t="str">
        <f t="shared" si="0"/>
        <v>IIIIIIIIII</v>
      </c>
      <c r="G31" s="166">
        <v>37</v>
      </c>
      <c r="H31" s="171"/>
    </row>
    <row r="32" spans="1:8" ht="38" customHeight="1" thickTop="1" thickBot="1">
      <c r="A32" s="161" t="s">
        <v>7728</v>
      </c>
      <c r="B32" s="170" t="s">
        <v>7846</v>
      </c>
      <c r="C32" s="160" t="s">
        <v>7684</v>
      </c>
      <c r="D32" s="163" t="s">
        <v>7772</v>
      </c>
      <c r="E32" s="164">
        <v>37</v>
      </c>
      <c r="F32" s="165" t="str">
        <f t="shared" si="0"/>
        <v>IIIIIIIIIIII</v>
      </c>
      <c r="G32" s="166">
        <v>37.5</v>
      </c>
      <c r="H32" s="171"/>
    </row>
    <row r="33" spans="1:8" ht="38" customHeight="1" thickTop="1" thickBot="1">
      <c r="A33" s="161" t="s">
        <v>7728</v>
      </c>
      <c r="B33" s="170" t="s">
        <v>7846</v>
      </c>
      <c r="C33" s="160" t="s">
        <v>7684</v>
      </c>
      <c r="D33" s="163" t="s">
        <v>7748</v>
      </c>
      <c r="E33" s="164">
        <v>37</v>
      </c>
      <c r="F33" s="165" t="str">
        <f t="shared" si="0"/>
        <v>IIIIIIIIIIII</v>
      </c>
      <c r="G33" s="166">
        <v>37.5</v>
      </c>
      <c r="H33" s="171"/>
    </row>
    <row r="34" spans="1:8" ht="38" customHeight="1" thickTop="1" thickBot="1">
      <c r="A34" s="161" t="s">
        <v>7728</v>
      </c>
      <c r="B34" s="170" t="s">
        <v>7846</v>
      </c>
      <c r="C34" s="160" t="s">
        <v>7684</v>
      </c>
      <c r="D34" s="163" t="s">
        <v>7773</v>
      </c>
      <c r="E34" s="164">
        <v>41</v>
      </c>
      <c r="F34" s="165" t="str">
        <f t="shared" si="0"/>
        <v>IIIIIIIIIIIIIIIIIIII</v>
      </c>
      <c r="G34" s="166">
        <v>42</v>
      </c>
      <c r="H34" s="171"/>
    </row>
    <row r="35" spans="1:8" ht="38" customHeight="1" thickTop="1" thickBot="1">
      <c r="A35" s="161" t="s">
        <v>7728</v>
      </c>
      <c r="B35" s="170" t="s">
        <v>7846</v>
      </c>
      <c r="C35" s="160" t="s">
        <v>7684</v>
      </c>
      <c r="D35" s="163" t="s">
        <v>7631</v>
      </c>
      <c r="E35" s="164">
        <v>41</v>
      </c>
      <c r="F35" s="165" t="str">
        <f t="shared" si="0"/>
        <v>IIIIIIIIIIIIIIIIIIII</v>
      </c>
      <c r="G35" s="166">
        <v>42</v>
      </c>
      <c r="H35" s="171"/>
    </row>
    <row r="36" spans="1:8" ht="38" customHeight="1" thickTop="1" thickBot="1">
      <c r="A36" s="161" t="s">
        <v>7728</v>
      </c>
      <c r="B36" s="170" t="s">
        <v>7846</v>
      </c>
      <c r="C36" s="160" t="s">
        <v>7684</v>
      </c>
      <c r="D36" s="163" t="s">
        <v>7903</v>
      </c>
      <c r="E36" s="164">
        <v>38</v>
      </c>
      <c r="F36" s="165" t="str">
        <f t="shared" si="0"/>
        <v>IIIIIIIIIIIIII</v>
      </c>
      <c r="G36" s="166">
        <v>39.5</v>
      </c>
      <c r="H36" s="171"/>
    </row>
    <row r="37" spans="1:8" ht="38" customHeight="1" thickTop="1" thickBot="1">
      <c r="A37" s="161" t="s">
        <v>7728</v>
      </c>
      <c r="B37" s="170" t="s">
        <v>7846</v>
      </c>
      <c r="C37" s="160" t="s">
        <v>7684</v>
      </c>
      <c r="D37" s="163" t="s">
        <v>7904</v>
      </c>
      <c r="E37" s="164">
        <v>38</v>
      </c>
      <c r="F37" s="165" t="str">
        <f t="shared" si="0"/>
        <v>IIIIIIIIIIIIII</v>
      </c>
      <c r="G37" s="166">
        <v>39</v>
      </c>
      <c r="H37" s="171"/>
    </row>
    <row r="38" spans="1:8" ht="38" customHeight="1" thickTop="1" thickBot="1">
      <c r="A38" s="161" t="s">
        <v>7728</v>
      </c>
      <c r="B38" s="170" t="s">
        <v>7846</v>
      </c>
      <c r="C38" s="160" t="s">
        <v>7684</v>
      </c>
      <c r="D38" s="163" t="s">
        <v>7632</v>
      </c>
      <c r="E38" s="164">
        <v>38.5</v>
      </c>
      <c r="F38" s="165" t="str">
        <f t="shared" si="0"/>
        <v>IIIIIIIIIIIIII</v>
      </c>
      <c r="G38" s="166">
        <v>40</v>
      </c>
      <c r="H38" s="171"/>
    </row>
    <row r="39" spans="1:8" ht="38" customHeight="1" thickTop="1" thickBot="1">
      <c r="A39" s="161" t="s">
        <v>7728</v>
      </c>
      <c r="B39" s="170" t="s">
        <v>7846</v>
      </c>
      <c r="C39" s="160" t="s">
        <v>7684</v>
      </c>
      <c r="D39" s="163" t="s">
        <v>7641</v>
      </c>
      <c r="E39" s="164">
        <v>38</v>
      </c>
      <c r="F39" s="165" t="str">
        <f t="shared" si="0"/>
        <v>IIIIIIIIIIIIII</v>
      </c>
      <c r="G39" s="166">
        <v>39</v>
      </c>
      <c r="H39" s="171"/>
    </row>
    <row r="40" spans="1:8" ht="38" customHeight="1" thickTop="1" thickBot="1">
      <c r="A40" s="161" t="s">
        <v>7728</v>
      </c>
      <c r="B40" s="170" t="s">
        <v>7846</v>
      </c>
      <c r="C40" s="160" t="s">
        <v>7684</v>
      </c>
      <c r="D40" s="163" t="s">
        <v>8088</v>
      </c>
      <c r="E40" s="164">
        <v>38</v>
      </c>
      <c r="F40" s="165" t="str">
        <f t="shared" si="0"/>
        <v>IIIIIIIIIIIIII</v>
      </c>
      <c r="G40" s="166">
        <v>39</v>
      </c>
      <c r="H40" s="171"/>
    </row>
    <row r="41" spans="1:8" ht="38" customHeight="1" thickTop="1" thickBot="1">
      <c r="A41" s="161" t="s">
        <v>7728</v>
      </c>
      <c r="B41" s="170" t="s">
        <v>7846</v>
      </c>
      <c r="C41" s="160" t="s">
        <v>7684</v>
      </c>
      <c r="D41" s="163" t="s">
        <v>8089</v>
      </c>
      <c r="E41" s="164">
        <v>40</v>
      </c>
      <c r="F41" s="165" t="str">
        <f t="shared" si="0"/>
        <v>IIIIIIIIIIIIIIIIII</v>
      </c>
      <c r="G41" s="166">
        <v>40.5</v>
      </c>
      <c r="H41" s="171"/>
    </row>
    <row r="42" spans="1:8" ht="38" customHeight="1" thickTop="1" thickBot="1">
      <c r="A42" s="161" t="s">
        <v>7728</v>
      </c>
      <c r="B42" s="170" t="s">
        <v>7846</v>
      </c>
      <c r="C42" s="160" t="s">
        <v>7684</v>
      </c>
      <c r="D42" s="163" t="s">
        <v>8090</v>
      </c>
      <c r="E42" s="164">
        <v>40</v>
      </c>
      <c r="F42" s="165" t="str">
        <f t="shared" si="0"/>
        <v>IIIIIIIIIIIIIIIIII</v>
      </c>
      <c r="G42" s="166">
        <v>40.5</v>
      </c>
      <c r="H42" s="171"/>
    </row>
    <row r="43" spans="1:8" ht="38" customHeight="1" thickTop="1" thickBot="1">
      <c r="A43" s="161" t="s">
        <v>7728</v>
      </c>
      <c r="B43" s="170" t="s">
        <v>7846</v>
      </c>
      <c r="C43" s="160" t="s">
        <v>7684</v>
      </c>
      <c r="D43" s="163" t="s">
        <v>7633</v>
      </c>
      <c r="E43" s="164">
        <v>36.5</v>
      </c>
      <c r="F43" s="165" t="str">
        <f t="shared" si="0"/>
        <v>IIIIIIIIII</v>
      </c>
      <c r="G43" s="166">
        <v>38</v>
      </c>
      <c r="H43" s="171"/>
    </row>
    <row r="44" spans="1:8" ht="38" customHeight="1" thickTop="1" thickBot="1">
      <c r="A44" s="161" t="s">
        <v>7728</v>
      </c>
      <c r="B44" s="170" t="s">
        <v>7846</v>
      </c>
      <c r="C44" s="160" t="s">
        <v>7684</v>
      </c>
      <c r="D44" s="163" t="s">
        <v>7634</v>
      </c>
      <c r="E44" s="164">
        <v>39.5</v>
      </c>
      <c r="F44" s="165" t="str">
        <f t="shared" si="0"/>
        <v>IIIIIIIIIIIIIIII</v>
      </c>
      <c r="G44" s="166">
        <v>40.5</v>
      </c>
      <c r="H44" s="171"/>
    </row>
    <row r="45" spans="1:8" ht="38" customHeight="1" thickTop="1" thickBot="1">
      <c r="A45" s="161" t="s">
        <v>7728</v>
      </c>
      <c r="B45" s="170" t="s">
        <v>7846</v>
      </c>
      <c r="C45" s="160" t="s">
        <v>7684</v>
      </c>
      <c r="D45" s="163" t="s">
        <v>7826</v>
      </c>
      <c r="E45" s="164">
        <v>41</v>
      </c>
      <c r="F45" s="165" t="str">
        <f t="shared" si="0"/>
        <v>IIIIIIIIIIIIIIIIIIII</v>
      </c>
      <c r="G45" s="166">
        <v>42</v>
      </c>
      <c r="H45" s="171"/>
    </row>
    <row r="46" spans="1:8" ht="38" customHeight="1" thickTop="1" thickBot="1">
      <c r="A46" s="161" t="s">
        <v>7728</v>
      </c>
      <c r="B46" s="170" t="s">
        <v>7846</v>
      </c>
      <c r="C46" s="160" t="s">
        <v>7684</v>
      </c>
      <c r="D46" s="163" t="s">
        <v>7827</v>
      </c>
      <c r="E46" s="164">
        <v>41</v>
      </c>
      <c r="F46" s="165" t="str">
        <f t="shared" si="0"/>
        <v>IIIIIIIIIIIIIIIIIIII</v>
      </c>
      <c r="G46" s="166">
        <v>42</v>
      </c>
      <c r="H46" s="171"/>
    </row>
    <row r="47" spans="1:8" ht="38" customHeight="1" thickTop="1" thickBot="1">
      <c r="A47" s="161" t="s">
        <v>7728</v>
      </c>
      <c r="B47" s="170" t="s">
        <v>7846</v>
      </c>
      <c r="C47" s="160" t="s">
        <v>7684</v>
      </c>
      <c r="D47" s="163" t="s">
        <v>7635</v>
      </c>
      <c r="E47" s="164">
        <v>41.5</v>
      </c>
      <c r="F47" s="165" t="str">
        <f t="shared" si="0"/>
        <v>IIIIIIIIIIIIIIIIIIII</v>
      </c>
      <c r="G47" s="166">
        <v>42</v>
      </c>
      <c r="H47" s="171"/>
    </row>
    <row r="48" spans="1:8" ht="38" customHeight="1" thickTop="1" thickBot="1">
      <c r="A48" s="161" t="s">
        <v>7728</v>
      </c>
      <c r="B48" s="170" t="s">
        <v>7846</v>
      </c>
      <c r="C48" s="160" t="s">
        <v>7684</v>
      </c>
      <c r="D48" s="163" t="s">
        <v>7988</v>
      </c>
      <c r="E48" s="164">
        <v>41.5</v>
      </c>
      <c r="F48" s="165" t="str">
        <f t="shared" si="0"/>
        <v>IIIIIIIIIIIIIIIIIIII</v>
      </c>
      <c r="G48" s="166">
        <v>42.5</v>
      </c>
      <c r="H48" s="171"/>
    </row>
    <row r="49" spans="1:8" ht="38" customHeight="1" thickTop="1" thickBot="1">
      <c r="A49" s="161" t="s">
        <v>7728</v>
      </c>
      <c r="B49" s="170" t="s">
        <v>7846</v>
      </c>
      <c r="C49" s="160" t="s">
        <v>7684</v>
      </c>
      <c r="D49" s="163" t="s">
        <v>7636</v>
      </c>
      <c r="E49" s="164">
        <v>38</v>
      </c>
      <c r="F49" s="165" t="str">
        <f t="shared" si="0"/>
        <v>IIIIIIIIIIIIII</v>
      </c>
      <c r="G49" s="166">
        <v>39.5</v>
      </c>
      <c r="H49" s="171"/>
    </row>
    <row r="50" spans="1:8" ht="38" customHeight="1" thickTop="1" thickBot="1">
      <c r="A50" s="161" t="s">
        <v>7728</v>
      </c>
      <c r="B50" s="172" t="s">
        <v>7846</v>
      </c>
      <c r="C50" s="160" t="s">
        <v>7613</v>
      </c>
      <c r="D50" s="163" t="s">
        <v>7774</v>
      </c>
      <c r="E50" s="164">
        <v>41.5</v>
      </c>
      <c r="F50" s="165" t="str">
        <f t="shared" si="0"/>
        <v>IIIIIIIIIIIIIIIIIIII</v>
      </c>
      <c r="G50" s="166">
        <v>42</v>
      </c>
      <c r="H50" s="173"/>
    </row>
    <row r="51" spans="1:8" ht="38" customHeight="1" thickTop="1" thickBot="1">
      <c r="A51" s="161" t="s">
        <v>7728</v>
      </c>
      <c r="B51" s="172" t="s">
        <v>7846</v>
      </c>
      <c r="C51" s="160" t="s">
        <v>7613</v>
      </c>
      <c r="D51" s="163" t="s">
        <v>7637</v>
      </c>
      <c r="E51" s="164">
        <v>37.5</v>
      </c>
      <c r="F51" s="165" t="str">
        <f t="shared" si="0"/>
        <v>IIIIIIIIIIII</v>
      </c>
      <c r="G51" s="166">
        <v>38.5</v>
      </c>
      <c r="H51" s="173"/>
    </row>
    <row r="52" spans="1:8" ht="38" customHeight="1" thickTop="1" thickBot="1">
      <c r="A52" s="161" t="s">
        <v>7728</v>
      </c>
      <c r="B52" s="172" t="s">
        <v>7846</v>
      </c>
      <c r="C52" s="160" t="s">
        <v>7613</v>
      </c>
      <c r="D52" s="163" t="s">
        <v>7775</v>
      </c>
      <c r="E52" s="164">
        <v>38</v>
      </c>
      <c r="F52" s="165" t="str">
        <f t="shared" si="0"/>
        <v>IIIIIIIIIIIIII</v>
      </c>
      <c r="G52" s="166">
        <v>38.5</v>
      </c>
      <c r="H52" s="172"/>
    </row>
    <row r="53" spans="1:8" ht="38" customHeight="1" thickTop="1" thickBot="1">
      <c r="A53" s="161" t="s">
        <v>7728</v>
      </c>
      <c r="B53" s="172" t="s">
        <v>7846</v>
      </c>
      <c r="C53" s="160" t="s">
        <v>7613</v>
      </c>
      <c r="D53" s="178" t="s">
        <v>8114</v>
      </c>
      <c r="E53" s="164">
        <v>39</v>
      </c>
      <c r="F53" s="165" t="str">
        <f t="shared" si="0"/>
        <v>IIIIIIIIIIIIIIII</v>
      </c>
      <c r="G53" s="166">
        <v>39.5</v>
      </c>
      <c r="H53" s="173"/>
    </row>
    <row r="54" spans="1:8" ht="38" customHeight="1" thickTop="1" thickBot="1">
      <c r="A54" s="161" t="s">
        <v>7728</v>
      </c>
      <c r="B54" s="172" t="s">
        <v>7846</v>
      </c>
      <c r="C54" s="160" t="s">
        <v>7613</v>
      </c>
      <c r="D54" s="163" t="s">
        <v>7847</v>
      </c>
      <c r="E54" s="164">
        <v>37</v>
      </c>
      <c r="F54" s="165" t="str">
        <f t="shared" si="0"/>
        <v>IIIIIIIIIIII</v>
      </c>
      <c r="G54" s="166">
        <v>38</v>
      </c>
      <c r="H54" s="173"/>
    </row>
    <row r="55" spans="1:8" ht="38" customHeight="1" thickTop="1" thickBot="1">
      <c r="A55" s="161" t="s">
        <v>7728</v>
      </c>
      <c r="B55" s="172" t="s">
        <v>7846</v>
      </c>
      <c r="C55" s="160" t="s">
        <v>7613</v>
      </c>
      <c r="D55" s="163" t="s">
        <v>7749</v>
      </c>
      <c r="E55" s="164">
        <v>39</v>
      </c>
      <c r="F55" s="165" t="str">
        <f t="shared" si="0"/>
        <v>IIIIIIIIIIIIIIII</v>
      </c>
      <c r="G55" s="166">
        <v>40</v>
      </c>
      <c r="H55" s="173"/>
    </row>
    <row r="56" spans="1:8" ht="38" customHeight="1" thickTop="1" thickBot="1">
      <c r="A56" s="161" t="s">
        <v>7728</v>
      </c>
      <c r="B56" s="172" t="s">
        <v>7846</v>
      </c>
      <c r="C56" s="160" t="s">
        <v>7613</v>
      </c>
      <c r="D56" s="163" t="s">
        <v>7828</v>
      </c>
      <c r="E56" s="164">
        <v>35.5</v>
      </c>
      <c r="F56" s="165" t="str">
        <f t="shared" si="0"/>
        <v>IIIIIIII</v>
      </c>
      <c r="G56" s="166">
        <v>37</v>
      </c>
      <c r="H56" s="173"/>
    </row>
    <row r="57" spans="1:8" ht="38" customHeight="1" thickTop="1" thickBot="1">
      <c r="A57" s="161" t="s">
        <v>7728</v>
      </c>
      <c r="B57" s="172" t="s">
        <v>7846</v>
      </c>
      <c r="C57" s="160" t="s">
        <v>7613</v>
      </c>
      <c r="D57" s="163" t="s">
        <v>7638</v>
      </c>
      <c r="E57" s="164">
        <v>36.5</v>
      </c>
      <c r="F57" s="165" t="str">
        <f t="shared" si="0"/>
        <v>IIIIIIIIII</v>
      </c>
      <c r="G57" s="166">
        <v>38</v>
      </c>
      <c r="H57" s="173"/>
    </row>
    <row r="58" spans="1:8" ht="38" customHeight="1" thickTop="1" thickBot="1">
      <c r="A58" s="161" t="s">
        <v>7728</v>
      </c>
      <c r="B58" s="172" t="s">
        <v>7846</v>
      </c>
      <c r="C58" s="160" t="s">
        <v>7613</v>
      </c>
      <c r="D58" s="163" t="s">
        <v>7639</v>
      </c>
      <c r="E58" s="164">
        <v>41</v>
      </c>
      <c r="F58" s="165" t="str">
        <f t="shared" si="0"/>
        <v>IIIIIIIIIIIIIIIIIIII</v>
      </c>
      <c r="G58" s="166">
        <v>42</v>
      </c>
      <c r="H58" s="173"/>
    </row>
    <row r="59" spans="1:8" ht="38" customHeight="1" thickTop="1" thickBot="1">
      <c r="A59" s="161" t="s">
        <v>7728</v>
      </c>
      <c r="B59" s="172" t="s">
        <v>7846</v>
      </c>
      <c r="C59" s="160" t="s">
        <v>7613</v>
      </c>
      <c r="D59" s="163" t="s">
        <v>7960</v>
      </c>
      <c r="E59" s="164">
        <v>38</v>
      </c>
      <c r="F59" s="165" t="str">
        <f t="shared" si="0"/>
        <v>IIIIIIIIIIIIII</v>
      </c>
      <c r="G59" s="166">
        <v>39.5</v>
      </c>
      <c r="H59" s="173"/>
    </row>
    <row r="60" spans="1:8" ht="38" customHeight="1" thickTop="1" thickBot="1">
      <c r="A60" s="161" t="s">
        <v>7728</v>
      </c>
      <c r="B60" s="172" t="s">
        <v>7846</v>
      </c>
      <c r="C60" s="160" t="s">
        <v>7613</v>
      </c>
      <c r="D60" s="163" t="s">
        <v>7640</v>
      </c>
      <c r="E60" s="164">
        <v>40</v>
      </c>
      <c r="F60" s="165" t="str">
        <f t="shared" si="0"/>
        <v>IIIIIIIIIIIIIIIIII</v>
      </c>
      <c r="G60" s="166">
        <v>41</v>
      </c>
      <c r="H60" s="173"/>
    </row>
    <row r="61" spans="1:8" ht="38" customHeight="1" thickTop="1" thickBot="1">
      <c r="A61" s="161" t="s">
        <v>7728</v>
      </c>
      <c r="B61" s="172" t="s">
        <v>7846</v>
      </c>
      <c r="C61" s="160" t="s">
        <v>7613</v>
      </c>
      <c r="D61" s="178" t="s">
        <v>8113</v>
      </c>
      <c r="E61" s="164">
        <v>39</v>
      </c>
      <c r="F61" s="165" t="str">
        <f t="shared" si="0"/>
        <v>IIIIIIIIIIIIIIII</v>
      </c>
      <c r="G61" s="166">
        <v>39.5</v>
      </c>
      <c r="H61" s="173"/>
    </row>
    <row r="62" spans="1:8" ht="38" customHeight="1" thickTop="1" thickBot="1">
      <c r="A62" s="161" t="s">
        <v>7728</v>
      </c>
      <c r="B62" s="172" t="s">
        <v>7846</v>
      </c>
      <c r="C62" s="160" t="s">
        <v>7613</v>
      </c>
      <c r="D62" s="163" t="s">
        <v>8091</v>
      </c>
      <c r="E62" s="164">
        <v>40</v>
      </c>
      <c r="F62" s="165" t="str">
        <f t="shared" si="0"/>
        <v>IIIIIIIIIIIIIIIIII</v>
      </c>
      <c r="G62" s="166">
        <v>40.5</v>
      </c>
      <c r="H62" s="173"/>
    </row>
    <row r="63" spans="1:8" ht="38" customHeight="1" thickTop="1" thickBot="1">
      <c r="A63" s="161" t="s">
        <v>7728</v>
      </c>
      <c r="B63" s="172" t="s">
        <v>7846</v>
      </c>
      <c r="C63" s="160" t="s">
        <v>7613</v>
      </c>
      <c r="D63" s="163" t="s">
        <v>7642</v>
      </c>
      <c r="E63" s="164">
        <v>38</v>
      </c>
      <c r="F63" s="165" t="str">
        <f t="shared" si="0"/>
        <v>IIIIIIIIIIIIII</v>
      </c>
      <c r="G63" s="166">
        <v>39</v>
      </c>
      <c r="H63" s="173"/>
    </row>
    <row r="64" spans="1:8" ht="38" customHeight="1" thickTop="1" thickBot="1">
      <c r="A64" s="161" t="s">
        <v>7728</v>
      </c>
      <c r="B64" s="172" t="s">
        <v>7846</v>
      </c>
      <c r="C64" s="160" t="s">
        <v>7613</v>
      </c>
      <c r="D64" s="163" t="s">
        <v>7848</v>
      </c>
      <c r="E64" s="164">
        <v>38.5</v>
      </c>
      <c r="F64" s="165" t="str">
        <f t="shared" si="0"/>
        <v>IIIIIIIIIIIIII</v>
      </c>
      <c r="G64" s="166">
        <v>39.5</v>
      </c>
      <c r="H64" s="173"/>
    </row>
    <row r="65" spans="1:8" ht="38" customHeight="1" thickTop="1" thickBot="1">
      <c r="A65" s="161" t="s">
        <v>7728</v>
      </c>
      <c r="B65" s="172" t="s">
        <v>7846</v>
      </c>
      <c r="C65" s="160" t="s">
        <v>7613</v>
      </c>
      <c r="D65" s="163" t="s">
        <v>7829</v>
      </c>
      <c r="E65" s="164">
        <v>41</v>
      </c>
      <c r="F65" s="165" t="str">
        <f t="shared" si="0"/>
        <v>IIIIIIIIIIIIIIIIIIII</v>
      </c>
      <c r="G65" s="166">
        <v>42</v>
      </c>
      <c r="H65" s="173"/>
    </row>
    <row r="66" spans="1:8" ht="38" customHeight="1" thickTop="1" thickBot="1">
      <c r="A66" s="161" t="s">
        <v>7728</v>
      </c>
      <c r="B66" s="172" t="s">
        <v>7846</v>
      </c>
      <c r="C66" s="160" t="s">
        <v>7613</v>
      </c>
      <c r="D66" s="163" t="s">
        <v>8208</v>
      </c>
      <c r="E66" s="164">
        <v>41.5</v>
      </c>
      <c r="F66" s="165" t="str">
        <f t="shared" si="0"/>
        <v>IIIIIIIIIIIIIIIIIIII</v>
      </c>
      <c r="G66" s="166">
        <v>42</v>
      </c>
      <c r="H66" s="173"/>
    </row>
    <row r="67" spans="1:8" ht="38" customHeight="1" thickTop="1" thickBot="1">
      <c r="A67" s="161" t="s">
        <v>7728</v>
      </c>
      <c r="B67" s="172" t="s">
        <v>7846</v>
      </c>
      <c r="C67" s="160" t="s">
        <v>7613</v>
      </c>
      <c r="D67" s="163" t="s">
        <v>7643</v>
      </c>
      <c r="E67" s="164">
        <v>36.5</v>
      </c>
      <c r="F67" s="165" t="str">
        <f t="shared" ref="F67:F130" si="1">REPT("II",E67-31)</f>
        <v>IIIIIIIIII</v>
      </c>
      <c r="G67" s="166">
        <v>38</v>
      </c>
      <c r="H67" s="173"/>
    </row>
    <row r="68" spans="1:8" ht="38" customHeight="1" thickTop="1" thickBot="1">
      <c r="A68" s="161" t="s">
        <v>7728</v>
      </c>
      <c r="B68" s="172" t="s">
        <v>7846</v>
      </c>
      <c r="C68" s="160" t="s">
        <v>7613</v>
      </c>
      <c r="D68" s="163" t="s">
        <v>8209</v>
      </c>
      <c r="E68" s="164">
        <v>41.5</v>
      </c>
      <c r="F68" s="165" t="str">
        <f t="shared" si="1"/>
        <v>IIIIIIIIIIIIIIIIIIII</v>
      </c>
      <c r="G68" s="166">
        <v>42.5</v>
      </c>
      <c r="H68" s="173"/>
    </row>
    <row r="69" spans="1:8" ht="38" customHeight="1" thickTop="1" thickBot="1">
      <c r="A69" s="161" t="s">
        <v>7728</v>
      </c>
      <c r="B69" s="213" t="s">
        <v>7846</v>
      </c>
      <c r="C69" s="160" t="s">
        <v>7614</v>
      </c>
      <c r="D69" s="163" t="s">
        <v>7644</v>
      </c>
      <c r="E69" s="164">
        <v>39.5</v>
      </c>
      <c r="F69" s="165" t="str">
        <f t="shared" si="1"/>
        <v>IIIIIIIIIIIIIIII</v>
      </c>
      <c r="G69" s="166">
        <v>41.5</v>
      </c>
      <c r="H69" s="214"/>
    </row>
    <row r="70" spans="1:8" ht="38" customHeight="1" thickTop="1" thickBot="1">
      <c r="A70" s="161" t="s">
        <v>7728</v>
      </c>
      <c r="B70" s="213" t="s">
        <v>7846</v>
      </c>
      <c r="C70" s="160" t="s">
        <v>7614</v>
      </c>
      <c r="D70" s="163" t="s">
        <v>7645</v>
      </c>
      <c r="E70" s="164">
        <v>39</v>
      </c>
      <c r="F70" s="165" t="str">
        <f t="shared" si="1"/>
        <v>IIIIIIIIIIIIIIII</v>
      </c>
      <c r="G70" s="166">
        <v>41</v>
      </c>
      <c r="H70" s="214"/>
    </row>
    <row r="71" spans="1:8" ht="38" customHeight="1" thickTop="1" thickBot="1">
      <c r="A71" s="161" t="s">
        <v>7728</v>
      </c>
      <c r="B71" s="213" t="s">
        <v>7846</v>
      </c>
      <c r="C71" s="160" t="s">
        <v>7614</v>
      </c>
      <c r="D71" s="163" t="s">
        <v>7750</v>
      </c>
      <c r="E71" s="164">
        <v>38</v>
      </c>
      <c r="F71" s="165" t="str">
        <f t="shared" si="1"/>
        <v>IIIIIIIIIIIIII</v>
      </c>
      <c r="G71" s="166">
        <v>38.5</v>
      </c>
      <c r="H71" s="214"/>
    </row>
    <row r="72" spans="1:8" ht="38" customHeight="1" thickTop="1" thickBot="1">
      <c r="A72" s="161" t="s">
        <v>7728</v>
      </c>
      <c r="B72" s="213" t="s">
        <v>7846</v>
      </c>
      <c r="C72" s="160" t="s">
        <v>7614</v>
      </c>
      <c r="D72" s="163" t="s">
        <v>7646</v>
      </c>
      <c r="E72" s="164">
        <v>38.5</v>
      </c>
      <c r="F72" s="165" t="str">
        <f t="shared" si="1"/>
        <v>IIIIIIIIIIIIII</v>
      </c>
      <c r="G72" s="166">
        <v>39</v>
      </c>
      <c r="H72" s="214"/>
    </row>
    <row r="73" spans="1:8" ht="38" customHeight="1" thickTop="1" thickBot="1">
      <c r="A73" s="161" t="s">
        <v>7728</v>
      </c>
      <c r="B73" s="213" t="s">
        <v>7846</v>
      </c>
      <c r="C73" s="160" t="s">
        <v>7614</v>
      </c>
      <c r="D73" s="163" t="s">
        <v>7751</v>
      </c>
      <c r="E73" s="164">
        <v>37</v>
      </c>
      <c r="F73" s="165" t="str">
        <f t="shared" si="1"/>
        <v>IIIIIIIIIIII</v>
      </c>
      <c r="G73" s="166">
        <v>37.5</v>
      </c>
      <c r="H73" s="214"/>
    </row>
    <row r="74" spans="1:8" ht="38" customHeight="1" thickTop="1" thickBot="1">
      <c r="A74" s="161" t="s">
        <v>7728</v>
      </c>
      <c r="B74" s="213" t="s">
        <v>7846</v>
      </c>
      <c r="C74" s="160" t="s">
        <v>7614</v>
      </c>
      <c r="D74" s="163" t="s">
        <v>7647</v>
      </c>
      <c r="E74" s="164">
        <v>41</v>
      </c>
      <c r="F74" s="165" t="str">
        <f t="shared" si="1"/>
        <v>IIIIIIIIIIIIIIIIIIII</v>
      </c>
      <c r="G74" s="166">
        <v>42</v>
      </c>
      <c r="H74" s="214"/>
    </row>
    <row r="75" spans="1:8" ht="38" customHeight="1" thickTop="1" thickBot="1">
      <c r="A75" s="161" t="s">
        <v>7728</v>
      </c>
      <c r="B75" s="213" t="s">
        <v>7846</v>
      </c>
      <c r="C75" s="160" t="s">
        <v>7614</v>
      </c>
      <c r="D75" s="163" t="s">
        <v>7648</v>
      </c>
      <c r="E75" s="164">
        <v>37.5</v>
      </c>
      <c r="F75" s="165" t="str">
        <f t="shared" si="1"/>
        <v>IIIIIIIIIIII</v>
      </c>
      <c r="G75" s="166">
        <v>38</v>
      </c>
      <c r="H75" s="214"/>
    </row>
    <row r="76" spans="1:8" ht="38" customHeight="1" thickTop="1" thickBot="1">
      <c r="A76" s="161" t="s">
        <v>7728</v>
      </c>
      <c r="B76" s="213" t="s">
        <v>7846</v>
      </c>
      <c r="C76" s="160" t="s">
        <v>7614</v>
      </c>
      <c r="D76" s="163" t="s">
        <v>7649</v>
      </c>
      <c r="E76" s="164">
        <v>37</v>
      </c>
      <c r="F76" s="165" t="str">
        <f t="shared" si="1"/>
        <v>IIIIIIIIIIII</v>
      </c>
      <c r="G76" s="166">
        <v>37.5</v>
      </c>
      <c r="H76" s="214"/>
    </row>
    <row r="77" spans="1:8" ht="38" customHeight="1" thickTop="1" thickBot="1">
      <c r="A77" s="161" t="s">
        <v>7728</v>
      </c>
      <c r="B77" s="213" t="s">
        <v>7846</v>
      </c>
      <c r="C77" s="160" t="s">
        <v>7614</v>
      </c>
      <c r="D77" s="163" t="s">
        <v>8115</v>
      </c>
      <c r="E77" s="164">
        <v>39</v>
      </c>
      <c r="F77" s="165" t="str">
        <f t="shared" si="1"/>
        <v>IIIIIIIIIIIIIIII</v>
      </c>
      <c r="G77" s="166">
        <v>39.5</v>
      </c>
      <c r="H77" s="214"/>
    </row>
    <row r="78" spans="1:8" ht="38" customHeight="1" thickTop="1" thickBot="1">
      <c r="A78" s="161" t="s">
        <v>7728</v>
      </c>
      <c r="B78" s="213" t="s">
        <v>7846</v>
      </c>
      <c r="C78" s="160" t="s">
        <v>7614</v>
      </c>
      <c r="D78" s="163" t="s">
        <v>8092</v>
      </c>
      <c r="E78" s="164">
        <v>40</v>
      </c>
      <c r="F78" s="165" t="str">
        <f t="shared" si="1"/>
        <v>IIIIIIIIIIIIIIIIII</v>
      </c>
      <c r="G78" s="166">
        <v>41</v>
      </c>
      <c r="H78" s="214"/>
    </row>
    <row r="79" spans="1:8" ht="38" customHeight="1" thickTop="1" thickBot="1">
      <c r="A79" s="161" t="s">
        <v>7728</v>
      </c>
      <c r="B79" s="213" t="s">
        <v>7846</v>
      </c>
      <c r="C79" s="160" t="s">
        <v>7614</v>
      </c>
      <c r="D79" s="163" t="s">
        <v>7650</v>
      </c>
      <c r="E79" s="164">
        <v>38</v>
      </c>
      <c r="F79" s="165" t="str">
        <f t="shared" si="1"/>
        <v>IIIIIIIIIIIIII</v>
      </c>
      <c r="G79" s="166">
        <v>39</v>
      </c>
      <c r="H79" s="214"/>
    </row>
    <row r="80" spans="1:8" ht="38" customHeight="1" thickTop="1" thickBot="1">
      <c r="A80" s="161" t="s">
        <v>7728</v>
      </c>
      <c r="B80" s="213" t="s">
        <v>7846</v>
      </c>
      <c r="C80" s="160" t="s">
        <v>7614</v>
      </c>
      <c r="D80" s="163" t="s">
        <v>7651</v>
      </c>
      <c r="E80" s="164">
        <v>36.5</v>
      </c>
      <c r="F80" s="165" t="str">
        <f t="shared" si="1"/>
        <v>IIIIIIIIII</v>
      </c>
      <c r="G80" s="166">
        <v>38</v>
      </c>
      <c r="H80" s="214"/>
    </row>
    <row r="81" spans="1:8" ht="38" customHeight="1" thickTop="1" thickBot="1">
      <c r="A81" s="161" t="s">
        <v>7728</v>
      </c>
      <c r="B81" s="213" t="s">
        <v>7846</v>
      </c>
      <c r="C81" s="160" t="s">
        <v>7614</v>
      </c>
      <c r="D81" s="163" t="s">
        <v>7830</v>
      </c>
      <c r="E81" s="164">
        <v>41</v>
      </c>
      <c r="F81" s="165" t="str">
        <f t="shared" si="1"/>
        <v>IIIIIIIIIIIIIIIIIIII</v>
      </c>
      <c r="G81" s="166">
        <v>42</v>
      </c>
      <c r="H81" s="214"/>
    </row>
    <row r="82" spans="1:8" ht="38" customHeight="1" thickTop="1" thickBot="1">
      <c r="A82" s="161" t="s">
        <v>7728</v>
      </c>
      <c r="B82" s="213" t="s">
        <v>7846</v>
      </c>
      <c r="C82" s="160" t="s">
        <v>7614</v>
      </c>
      <c r="D82" s="163" t="s">
        <v>7652</v>
      </c>
      <c r="E82" s="164">
        <v>41.5</v>
      </c>
      <c r="F82" s="165" t="str">
        <f t="shared" si="1"/>
        <v>IIIIIIIIIIIIIIIIIIII</v>
      </c>
      <c r="G82" s="166">
        <v>42</v>
      </c>
      <c r="H82" s="214"/>
    </row>
    <row r="83" spans="1:8" ht="38" customHeight="1" thickTop="1" thickBot="1">
      <c r="A83" s="161" t="s">
        <v>7728</v>
      </c>
      <c r="B83" s="174" t="s">
        <v>7846</v>
      </c>
      <c r="C83" s="160" t="s">
        <v>7615</v>
      </c>
      <c r="D83" s="163" t="s">
        <v>7653</v>
      </c>
      <c r="E83" s="164">
        <v>36</v>
      </c>
      <c r="F83" s="165" t="str">
        <f t="shared" si="1"/>
        <v>IIIIIIIIII</v>
      </c>
      <c r="G83" s="166">
        <v>37</v>
      </c>
      <c r="H83" s="175"/>
    </row>
    <row r="84" spans="1:8" ht="38" customHeight="1" thickTop="1" thickBot="1">
      <c r="A84" s="161" t="s">
        <v>7728</v>
      </c>
      <c r="B84" s="174" t="s">
        <v>7846</v>
      </c>
      <c r="C84" s="160" t="s">
        <v>7615</v>
      </c>
      <c r="D84" s="163" t="s">
        <v>7654</v>
      </c>
      <c r="E84" s="164">
        <v>39.5</v>
      </c>
      <c r="F84" s="165" t="str">
        <f t="shared" si="1"/>
        <v>IIIIIIIIIIIIIIII</v>
      </c>
      <c r="G84" s="166">
        <v>41.5</v>
      </c>
      <c r="H84" s="175"/>
    </row>
    <row r="85" spans="1:8" ht="38" customHeight="1" thickTop="1" thickBot="1">
      <c r="A85" s="161" t="s">
        <v>7728</v>
      </c>
      <c r="B85" s="174" t="s">
        <v>7846</v>
      </c>
      <c r="C85" s="160" t="s">
        <v>7615</v>
      </c>
      <c r="D85" s="163" t="s">
        <v>7655</v>
      </c>
      <c r="E85" s="164">
        <v>39</v>
      </c>
      <c r="F85" s="165" t="str">
        <f t="shared" si="1"/>
        <v>IIIIIIIIIIIIIIII</v>
      </c>
      <c r="G85" s="166">
        <v>41</v>
      </c>
      <c r="H85" s="175"/>
    </row>
    <row r="86" spans="1:8" ht="38" customHeight="1" thickTop="1" thickBot="1">
      <c r="A86" s="161" t="s">
        <v>7728</v>
      </c>
      <c r="B86" s="174" t="s">
        <v>7846</v>
      </c>
      <c r="C86" s="160" t="s">
        <v>7615</v>
      </c>
      <c r="D86" s="163" t="s">
        <v>7752</v>
      </c>
      <c r="E86" s="164">
        <v>38</v>
      </c>
      <c r="F86" s="165" t="str">
        <f t="shared" si="1"/>
        <v>IIIIIIIIIIIIII</v>
      </c>
      <c r="G86" s="166">
        <v>38.5</v>
      </c>
      <c r="H86" s="175"/>
    </row>
    <row r="87" spans="1:8" ht="38" customHeight="1" thickTop="1" thickBot="1">
      <c r="A87" s="161" t="s">
        <v>7728</v>
      </c>
      <c r="B87" s="174" t="s">
        <v>7846</v>
      </c>
      <c r="C87" s="160" t="s">
        <v>7615</v>
      </c>
      <c r="D87" s="163" t="s">
        <v>7656</v>
      </c>
      <c r="E87" s="164">
        <v>38.5</v>
      </c>
      <c r="F87" s="165" t="str">
        <f t="shared" si="1"/>
        <v>IIIIIIIIIIIIII</v>
      </c>
      <c r="G87" s="166">
        <v>39.5</v>
      </c>
      <c r="H87" s="175"/>
    </row>
    <row r="88" spans="1:8" ht="38" customHeight="1" thickTop="1" thickBot="1">
      <c r="A88" s="161" t="s">
        <v>7728</v>
      </c>
      <c r="B88" s="174" t="s">
        <v>7846</v>
      </c>
      <c r="C88" s="160" t="s">
        <v>7615</v>
      </c>
      <c r="D88" s="163" t="s">
        <v>7657</v>
      </c>
      <c r="E88" s="164">
        <v>38</v>
      </c>
      <c r="F88" s="165" t="str">
        <f t="shared" si="1"/>
        <v>IIIIIIIIIIIIII</v>
      </c>
      <c r="G88" s="166">
        <v>39</v>
      </c>
      <c r="H88" s="175"/>
    </row>
    <row r="89" spans="1:8" ht="38" customHeight="1" thickTop="1" thickBot="1">
      <c r="A89" s="161" t="s">
        <v>7728</v>
      </c>
      <c r="B89" s="174" t="s">
        <v>7846</v>
      </c>
      <c r="C89" s="160" t="s">
        <v>7615</v>
      </c>
      <c r="D89" s="163" t="s">
        <v>7658</v>
      </c>
      <c r="E89" s="164">
        <v>38.5</v>
      </c>
      <c r="F89" s="165" t="str">
        <f t="shared" si="1"/>
        <v>IIIIIIIIIIIIII</v>
      </c>
      <c r="G89" s="166">
        <v>40</v>
      </c>
      <c r="H89" s="175"/>
    </row>
    <row r="90" spans="1:8" ht="38" customHeight="1" thickTop="1" thickBot="1">
      <c r="A90" s="161" t="s">
        <v>7728</v>
      </c>
      <c r="B90" s="174" t="s">
        <v>7846</v>
      </c>
      <c r="C90" s="160" t="s">
        <v>7615</v>
      </c>
      <c r="D90" s="163" t="s">
        <v>7753</v>
      </c>
      <c r="E90" s="164">
        <v>37</v>
      </c>
      <c r="F90" s="165" t="str">
        <f t="shared" si="1"/>
        <v>IIIIIIIIIIII</v>
      </c>
      <c r="G90" s="166">
        <v>37.5</v>
      </c>
      <c r="H90" s="175"/>
    </row>
    <row r="91" spans="1:8" ht="38" customHeight="1" thickTop="1" thickBot="1">
      <c r="A91" s="161" t="s">
        <v>7728</v>
      </c>
      <c r="B91" s="174" t="s">
        <v>7846</v>
      </c>
      <c r="C91" s="160" t="s">
        <v>7615</v>
      </c>
      <c r="D91" s="163" t="s">
        <v>7659</v>
      </c>
      <c r="E91" s="164">
        <v>41</v>
      </c>
      <c r="F91" s="165" t="str">
        <f t="shared" si="1"/>
        <v>IIIIIIIIIIIIIIIIIIII</v>
      </c>
      <c r="G91" s="166">
        <v>42</v>
      </c>
      <c r="H91" s="175"/>
    </row>
    <row r="92" spans="1:8" ht="38" customHeight="1" thickTop="1" thickBot="1">
      <c r="A92" s="161" t="s">
        <v>7728</v>
      </c>
      <c r="B92" s="174" t="s">
        <v>7846</v>
      </c>
      <c r="C92" s="160" t="s">
        <v>7615</v>
      </c>
      <c r="D92" s="163" t="s">
        <v>8121</v>
      </c>
      <c r="E92" s="164">
        <v>39</v>
      </c>
      <c r="F92" s="165" t="str">
        <f t="shared" si="1"/>
        <v>IIIIIIIIIIIIIIII</v>
      </c>
      <c r="G92" s="166">
        <v>39.5</v>
      </c>
      <c r="H92" s="175"/>
    </row>
    <row r="93" spans="1:8" ht="38" customHeight="1" thickTop="1" thickBot="1">
      <c r="A93" s="161" t="s">
        <v>7728</v>
      </c>
      <c r="B93" s="174" t="s">
        <v>7846</v>
      </c>
      <c r="C93" s="160" t="s">
        <v>7615</v>
      </c>
      <c r="D93" s="163" t="s">
        <v>8123</v>
      </c>
      <c r="E93" s="164">
        <v>39</v>
      </c>
      <c r="F93" s="165" t="str">
        <f t="shared" si="1"/>
        <v>IIIIIIIIIIIIIIII</v>
      </c>
      <c r="G93" s="166">
        <v>39.5</v>
      </c>
      <c r="H93" s="175"/>
    </row>
    <row r="94" spans="1:8" ht="38" customHeight="1" thickTop="1" thickBot="1">
      <c r="A94" s="161" t="s">
        <v>7728</v>
      </c>
      <c r="B94" s="174" t="s">
        <v>7846</v>
      </c>
      <c r="C94" s="160" t="s">
        <v>7615</v>
      </c>
      <c r="D94" s="163" t="s">
        <v>8120</v>
      </c>
      <c r="E94" s="164">
        <v>37</v>
      </c>
      <c r="F94" s="165" t="str">
        <f t="shared" si="1"/>
        <v>IIIIIIIIIIII</v>
      </c>
      <c r="G94" s="166">
        <v>38</v>
      </c>
      <c r="H94" s="175"/>
    </row>
    <row r="95" spans="1:8" ht="38" customHeight="1" thickTop="1" thickBot="1">
      <c r="A95" s="161" t="s">
        <v>7728</v>
      </c>
      <c r="B95" s="174" t="s">
        <v>7846</v>
      </c>
      <c r="C95" s="160" t="s">
        <v>7615</v>
      </c>
      <c r="D95" s="163" t="s">
        <v>7660</v>
      </c>
      <c r="E95" s="164">
        <v>42</v>
      </c>
      <c r="F95" s="165" t="str">
        <f t="shared" si="1"/>
        <v>IIIIIIIIIIIIIIIIIIIIII</v>
      </c>
      <c r="G95" s="166">
        <v>43</v>
      </c>
      <c r="H95" s="175"/>
    </row>
    <row r="96" spans="1:8" ht="38" customHeight="1" thickTop="1" thickBot="1">
      <c r="A96" s="161" t="s">
        <v>7728</v>
      </c>
      <c r="B96" s="174" t="s">
        <v>7846</v>
      </c>
      <c r="C96" s="160" t="s">
        <v>7615</v>
      </c>
      <c r="D96" s="163" t="s">
        <v>7661</v>
      </c>
      <c r="E96" s="164">
        <v>38</v>
      </c>
      <c r="F96" s="165" t="str">
        <f t="shared" si="1"/>
        <v>IIIIIIIIIIIIII</v>
      </c>
      <c r="G96" s="166">
        <v>39</v>
      </c>
      <c r="H96" s="175"/>
    </row>
    <row r="97" spans="1:8" ht="38" customHeight="1" thickTop="1" thickBot="1">
      <c r="A97" s="161" t="s">
        <v>7728</v>
      </c>
      <c r="B97" s="174" t="s">
        <v>7846</v>
      </c>
      <c r="C97" s="160" t="s">
        <v>7615</v>
      </c>
      <c r="D97" s="163" t="s">
        <v>7662</v>
      </c>
      <c r="E97" s="164">
        <v>36</v>
      </c>
      <c r="F97" s="165" t="str">
        <f t="shared" si="1"/>
        <v>IIIIIIIIII</v>
      </c>
      <c r="G97" s="166">
        <v>37.5</v>
      </c>
      <c r="H97" s="175"/>
    </row>
    <row r="98" spans="1:8" ht="38" customHeight="1" thickTop="1" thickBot="1">
      <c r="A98" s="161" t="s">
        <v>7728</v>
      </c>
      <c r="B98" s="174" t="s">
        <v>7846</v>
      </c>
      <c r="C98" s="160" t="s">
        <v>7615</v>
      </c>
      <c r="D98" s="163" t="s">
        <v>7831</v>
      </c>
      <c r="E98" s="164">
        <v>41</v>
      </c>
      <c r="F98" s="165" t="str">
        <f t="shared" si="1"/>
        <v>IIIIIIIIIIIIIIIIIIII</v>
      </c>
      <c r="G98" s="166">
        <v>42</v>
      </c>
      <c r="H98" s="175"/>
    </row>
    <row r="99" spans="1:8" ht="38" customHeight="1" thickTop="1" thickBot="1">
      <c r="A99" s="161" t="s">
        <v>7728</v>
      </c>
      <c r="B99" s="174" t="s">
        <v>7846</v>
      </c>
      <c r="C99" s="160" t="s">
        <v>7615</v>
      </c>
      <c r="D99" s="163" t="s">
        <v>7663</v>
      </c>
      <c r="E99" s="164">
        <v>41.5</v>
      </c>
      <c r="F99" s="165" t="str">
        <f t="shared" si="1"/>
        <v>IIIIIIIIIIIIIIIIIIII</v>
      </c>
      <c r="G99" s="166">
        <v>42</v>
      </c>
      <c r="H99" s="175"/>
    </row>
    <row r="100" spans="1:8" ht="38" customHeight="1" thickTop="1" thickBot="1">
      <c r="A100" s="161" t="s">
        <v>7728</v>
      </c>
      <c r="B100" s="174" t="s">
        <v>7846</v>
      </c>
      <c r="C100" s="160" t="s">
        <v>7615</v>
      </c>
      <c r="D100" s="163" t="s">
        <v>7664</v>
      </c>
      <c r="E100" s="164">
        <v>36.5</v>
      </c>
      <c r="F100" s="165" t="str">
        <f t="shared" si="1"/>
        <v>IIIIIIIIII</v>
      </c>
      <c r="G100" s="166">
        <v>37.5</v>
      </c>
      <c r="H100" s="175"/>
    </row>
    <row r="101" spans="1:8" ht="38" customHeight="1" thickTop="1" thickBot="1">
      <c r="A101" s="161" t="s">
        <v>7728</v>
      </c>
      <c r="B101" s="174" t="s">
        <v>7846</v>
      </c>
      <c r="C101" s="160" t="s">
        <v>7615</v>
      </c>
      <c r="D101" s="163" t="s">
        <v>7665</v>
      </c>
      <c r="E101" s="164">
        <v>37</v>
      </c>
      <c r="F101" s="165" t="str">
        <f t="shared" si="1"/>
        <v>IIIIIIIIIIII</v>
      </c>
      <c r="G101" s="166">
        <v>38.5</v>
      </c>
      <c r="H101" s="175"/>
    </row>
    <row r="102" spans="1:8" ht="38" customHeight="1" thickTop="1" thickBot="1">
      <c r="A102" s="161" t="s">
        <v>7728</v>
      </c>
      <c r="B102" s="174" t="s">
        <v>7846</v>
      </c>
      <c r="C102" s="160" t="s">
        <v>7615</v>
      </c>
      <c r="D102" s="163" t="s">
        <v>7666</v>
      </c>
      <c r="E102" s="164">
        <v>40</v>
      </c>
      <c r="F102" s="165" t="str">
        <f t="shared" si="1"/>
        <v>IIIIIIIIIIIIIIIIII</v>
      </c>
      <c r="G102" s="166">
        <v>41</v>
      </c>
      <c r="H102" s="175"/>
    </row>
    <row r="103" spans="1:8" ht="38" customHeight="1" thickTop="1" thickBot="1">
      <c r="A103" s="161" t="s">
        <v>7728</v>
      </c>
      <c r="B103" s="174" t="s">
        <v>7846</v>
      </c>
      <c r="C103" s="160" t="s">
        <v>7615</v>
      </c>
      <c r="D103" s="163" t="s">
        <v>7905</v>
      </c>
      <c r="E103" s="164">
        <v>41.5</v>
      </c>
      <c r="F103" s="165" t="str">
        <f t="shared" si="1"/>
        <v>IIIIIIIIIIIIIIIIIIII</v>
      </c>
      <c r="G103" s="166">
        <v>42</v>
      </c>
      <c r="H103" s="175"/>
    </row>
    <row r="104" spans="1:8" ht="38" customHeight="1" thickTop="1" thickBot="1">
      <c r="A104" s="161" t="s">
        <v>8098</v>
      </c>
      <c r="B104" s="176" t="s">
        <v>7849</v>
      </c>
      <c r="C104" s="160" t="s">
        <v>7729</v>
      </c>
      <c r="D104" s="163" t="s">
        <v>7667</v>
      </c>
      <c r="E104" s="164">
        <v>37</v>
      </c>
      <c r="F104" s="165" t="str">
        <f t="shared" si="1"/>
        <v>IIIIIIIIIIII</v>
      </c>
      <c r="G104" s="166">
        <v>37.5</v>
      </c>
      <c r="H104" s="167"/>
    </row>
    <row r="105" spans="1:8" ht="38" customHeight="1" thickTop="1" thickBot="1">
      <c r="A105" s="161" t="s">
        <v>8098</v>
      </c>
      <c r="B105" s="176" t="s">
        <v>7849</v>
      </c>
      <c r="C105" s="160" t="s">
        <v>7729</v>
      </c>
      <c r="D105" s="163" t="s">
        <v>7819</v>
      </c>
      <c r="E105" s="164">
        <v>39</v>
      </c>
      <c r="F105" s="165" t="str">
        <f t="shared" si="1"/>
        <v>IIIIIIIIIIIIIIII</v>
      </c>
      <c r="G105" s="166">
        <v>40</v>
      </c>
      <c r="H105" s="167"/>
    </row>
    <row r="106" spans="1:8" ht="38" customHeight="1" thickTop="1" thickBot="1">
      <c r="A106" s="161" t="s">
        <v>8098</v>
      </c>
      <c r="B106" s="176" t="s">
        <v>7849</v>
      </c>
      <c r="C106" s="160" t="s">
        <v>7729</v>
      </c>
      <c r="D106" s="163" t="s">
        <v>7961</v>
      </c>
      <c r="E106" s="164">
        <v>34</v>
      </c>
      <c r="F106" s="165" t="str">
        <f t="shared" si="1"/>
        <v>IIIIII</v>
      </c>
      <c r="G106" s="166">
        <v>34</v>
      </c>
      <c r="H106" s="167"/>
    </row>
    <row r="107" spans="1:8" ht="38" customHeight="1" thickTop="1" thickBot="1">
      <c r="A107" s="161" t="s">
        <v>8098</v>
      </c>
      <c r="B107" s="176" t="s">
        <v>7849</v>
      </c>
      <c r="C107" s="160" t="s">
        <v>7729</v>
      </c>
      <c r="D107" s="163" t="s">
        <v>7668</v>
      </c>
      <c r="E107" s="164">
        <v>36.5</v>
      </c>
      <c r="F107" s="165" t="str">
        <f t="shared" si="1"/>
        <v>IIIIIIIIII</v>
      </c>
      <c r="G107" s="166">
        <v>37.5</v>
      </c>
      <c r="H107" s="167"/>
    </row>
    <row r="108" spans="1:8" ht="38" customHeight="1" thickTop="1" thickBot="1">
      <c r="A108" s="161" t="s">
        <v>8098</v>
      </c>
      <c r="B108" s="176" t="s">
        <v>7849</v>
      </c>
      <c r="C108" s="160" t="s">
        <v>7729</v>
      </c>
      <c r="D108" s="163" t="s">
        <v>7669</v>
      </c>
      <c r="E108" s="164">
        <v>36.5</v>
      </c>
      <c r="F108" s="165" t="str">
        <f t="shared" si="1"/>
        <v>IIIIIIIIII</v>
      </c>
      <c r="G108" s="166">
        <v>37.5</v>
      </c>
      <c r="H108" s="167"/>
    </row>
    <row r="109" spans="1:8" ht="38" customHeight="1" thickTop="1" thickBot="1">
      <c r="A109" s="161" t="s">
        <v>8098</v>
      </c>
      <c r="B109" s="176" t="s">
        <v>7849</v>
      </c>
      <c r="C109" s="160" t="s">
        <v>7729</v>
      </c>
      <c r="D109" s="163" t="s">
        <v>7670</v>
      </c>
      <c r="E109" s="164">
        <v>36.5</v>
      </c>
      <c r="F109" s="165" t="str">
        <f t="shared" si="1"/>
        <v>IIIIIIIIII</v>
      </c>
      <c r="G109" s="166">
        <v>37.5</v>
      </c>
      <c r="H109" s="167"/>
    </row>
    <row r="110" spans="1:8" ht="38" customHeight="1" thickTop="1" thickBot="1">
      <c r="A110" s="161" t="s">
        <v>8098</v>
      </c>
      <c r="B110" s="176" t="s">
        <v>7849</v>
      </c>
      <c r="C110" s="160" t="s">
        <v>7729</v>
      </c>
      <c r="D110" s="163" t="s">
        <v>7755</v>
      </c>
      <c r="E110" s="164">
        <v>38</v>
      </c>
      <c r="F110" s="165" t="str">
        <f t="shared" si="1"/>
        <v>IIIIIIIIIIIIII</v>
      </c>
      <c r="G110" s="166">
        <v>39</v>
      </c>
      <c r="H110" s="167"/>
    </row>
    <row r="111" spans="1:8" ht="38" customHeight="1" thickTop="1" thickBot="1">
      <c r="A111" s="161" t="s">
        <v>8098</v>
      </c>
      <c r="B111" s="176" t="s">
        <v>7849</v>
      </c>
      <c r="C111" s="160" t="s">
        <v>7729</v>
      </c>
      <c r="D111" s="163" t="s">
        <v>7962</v>
      </c>
      <c r="E111" s="164">
        <v>36</v>
      </c>
      <c r="F111" s="165" t="str">
        <f t="shared" si="1"/>
        <v>IIIIIIIIII</v>
      </c>
      <c r="G111" s="166">
        <v>37</v>
      </c>
      <c r="H111" s="167"/>
    </row>
    <row r="112" spans="1:8" ht="38" customHeight="1" thickTop="1" thickBot="1">
      <c r="A112" s="161" t="s">
        <v>8098</v>
      </c>
      <c r="B112" s="176" t="s">
        <v>7849</v>
      </c>
      <c r="C112" s="160" t="s">
        <v>7729</v>
      </c>
      <c r="D112" s="163" t="s">
        <v>7672</v>
      </c>
      <c r="E112" s="164">
        <v>36</v>
      </c>
      <c r="F112" s="165" t="str">
        <f t="shared" si="1"/>
        <v>IIIIIIIIII</v>
      </c>
      <c r="G112" s="166">
        <v>36.5</v>
      </c>
      <c r="H112" s="167"/>
    </row>
    <row r="113" spans="1:8" ht="38" customHeight="1" thickTop="1" thickBot="1">
      <c r="A113" s="161" t="s">
        <v>8098</v>
      </c>
      <c r="B113" s="176" t="s">
        <v>7849</v>
      </c>
      <c r="C113" s="160" t="s">
        <v>7729</v>
      </c>
      <c r="D113" s="163" t="s">
        <v>7673</v>
      </c>
      <c r="E113" s="164">
        <v>37</v>
      </c>
      <c r="F113" s="165" t="str">
        <f t="shared" si="1"/>
        <v>IIIIIIIIIIII</v>
      </c>
      <c r="G113" s="166">
        <v>38.5</v>
      </c>
      <c r="H113" s="167"/>
    </row>
    <row r="114" spans="1:8" ht="38" customHeight="1" thickTop="1" thickBot="1">
      <c r="A114" s="161" t="s">
        <v>8098</v>
      </c>
      <c r="B114" s="176" t="s">
        <v>7849</v>
      </c>
      <c r="C114" s="160" t="s">
        <v>7729</v>
      </c>
      <c r="D114" s="163" t="s">
        <v>7674</v>
      </c>
      <c r="E114" s="164">
        <v>35.5</v>
      </c>
      <c r="F114" s="165" t="str">
        <f t="shared" si="1"/>
        <v>IIIIIIII</v>
      </c>
      <c r="G114" s="166">
        <v>35</v>
      </c>
      <c r="H114" s="167"/>
    </row>
    <row r="115" spans="1:8" ht="38" customHeight="1" thickTop="1" thickBot="1">
      <c r="A115" s="161" t="s">
        <v>8098</v>
      </c>
      <c r="B115" s="176" t="s">
        <v>7849</v>
      </c>
      <c r="C115" s="160" t="s">
        <v>7729</v>
      </c>
      <c r="D115" s="163" t="s">
        <v>7675</v>
      </c>
      <c r="E115" s="164">
        <v>36</v>
      </c>
      <c r="F115" s="165" t="str">
        <f t="shared" si="1"/>
        <v>IIIIIIIIII</v>
      </c>
      <c r="G115" s="166">
        <v>36.5</v>
      </c>
      <c r="H115" s="167"/>
    </row>
    <row r="116" spans="1:8" ht="38" customHeight="1" thickTop="1" thickBot="1">
      <c r="A116" s="161" t="s">
        <v>8098</v>
      </c>
      <c r="B116" s="176" t="s">
        <v>7849</v>
      </c>
      <c r="C116" s="160" t="s">
        <v>7729</v>
      </c>
      <c r="D116" s="163" t="s">
        <v>7917</v>
      </c>
      <c r="E116" s="164">
        <v>41.5</v>
      </c>
      <c r="F116" s="165" t="str">
        <f t="shared" si="1"/>
        <v>IIIIIIIIIIIIIIIIIIII</v>
      </c>
      <c r="G116" s="166">
        <v>42.5</v>
      </c>
      <c r="H116" s="167"/>
    </row>
    <row r="117" spans="1:8" ht="38" customHeight="1" thickTop="1" thickBot="1">
      <c r="A117" s="161" t="s">
        <v>8098</v>
      </c>
      <c r="B117" s="176" t="s">
        <v>7849</v>
      </c>
      <c r="C117" s="160" t="s">
        <v>7729</v>
      </c>
      <c r="D117" s="163" t="s">
        <v>7676</v>
      </c>
      <c r="E117" s="164">
        <v>34.5</v>
      </c>
      <c r="F117" s="165" t="str">
        <f t="shared" si="1"/>
        <v>IIIIII</v>
      </c>
      <c r="G117" s="166">
        <v>35.5</v>
      </c>
      <c r="H117" s="167"/>
    </row>
    <row r="118" spans="1:8" ht="38" customHeight="1" thickTop="1" thickBot="1">
      <c r="A118" s="161" t="s">
        <v>8098</v>
      </c>
      <c r="B118" s="176" t="s">
        <v>7849</v>
      </c>
      <c r="C118" s="160" t="s">
        <v>7729</v>
      </c>
      <c r="D118" s="163" t="s">
        <v>7964</v>
      </c>
      <c r="E118" s="164">
        <v>37</v>
      </c>
      <c r="F118" s="165" t="str">
        <f t="shared" si="1"/>
        <v>IIIIIIIIIIII</v>
      </c>
      <c r="G118" s="166">
        <v>38</v>
      </c>
      <c r="H118" s="167"/>
    </row>
    <row r="119" spans="1:8" ht="38" customHeight="1" thickTop="1" thickBot="1">
      <c r="A119" s="161" t="s">
        <v>8098</v>
      </c>
      <c r="B119" s="176" t="s">
        <v>7849</v>
      </c>
      <c r="C119" s="160" t="s">
        <v>7729</v>
      </c>
      <c r="D119" s="163" t="s">
        <v>7677</v>
      </c>
      <c r="E119" s="164">
        <v>39</v>
      </c>
      <c r="F119" s="165" t="str">
        <f t="shared" si="1"/>
        <v>IIIIIIIIIIIIIIII</v>
      </c>
      <c r="G119" s="166">
        <v>39</v>
      </c>
      <c r="H119" s="167"/>
    </row>
    <row r="120" spans="1:8" ht="38" customHeight="1" thickTop="1" thickBot="1">
      <c r="A120" s="161" t="s">
        <v>8098</v>
      </c>
      <c r="B120" s="176" t="s">
        <v>7849</v>
      </c>
      <c r="C120" s="160" t="s">
        <v>7729</v>
      </c>
      <c r="D120" s="178" t="s">
        <v>8107</v>
      </c>
      <c r="E120" s="164">
        <v>36</v>
      </c>
      <c r="F120" s="165" t="str">
        <f t="shared" si="1"/>
        <v>IIIIIIIIII</v>
      </c>
      <c r="G120" s="166">
        <v>38</v>
      </c>
      <c r="H120" s="167"/>
    </row>
    <row r="121" spans="1:8" ht="38" customHeight="1" thickTop="1" thickBot="1">
      <c r="A121" s="161" t="s">
        <v>8098</v>
      </c>
      <c r="B121" s="176" t="s">
        <v>7849</v>
      </c>
      <c r="C121" s="160" t="s">
        <v>7729</v>
      </c>
      <c r="D121" s="163" t="s">
        <v>7678</v>
      </c>
      <c r="E121" s="164">
        <v>36</v>
      </c>
      <c r="F121" s="165" t="str">
        <f t="shared" si="1"/>
        <v>IIIIIIIIII</v>
      </c>
      <c r="G121" s="166">
        <v>37</v>
      </c>
      <c r="H121" s="167"/>
    </row>
    <row r="122" spans="1:8" ht="38" customHeight="1" thickTop="1" thickBot="1">
      <c r="A122" s="161" t="s">
        <v>8098</v>
      </c>
      <c r="B122" s="176" t="s">
        <v>7849</v>
      </c>
      <c r="C122" s="160" t="s">
        <v>7729</v>
      </c>
      <c r="D122" s="163" t="s">
        <v>7965</v>
      </c>
      <c r="E122" s="164">
        <v>39</v>
      </c>
      <c r="F122" s="165" t="str">
        <f t="shared" si="1"/>
        <v>IIIIIIIIIIIIIIII</v>
      </c>
      <c r="G122" s="166">
        <v>41</v>
      </c>
      <c r="H122" s="167"/>
    </row>
    <row r="123" spans="1:8" ht="38" customHeight="1" thickTop="1" thickBot="1">
      <c r="A123" s="161" t="s">
        <v>8098</v>
      </c>
      <c r="B123" s="176" t="s">
        <v>7849</v>
      </c>
      <c r="C123" s="160" t="s">
        <v>7729</v>
      </c>
      <c r="D123" s="163" t="s">
        <v>7679</v>
      </c>
      <c r="E123" s="164">
        <v>41</v>
      </c>
      <c r="F123" s="165" t="str">
        <f t="shared" si="1"/>
        <v>IIIIIIIIIIIIIIIIIIII</v>
      </c>
      <c r="G123" s="166">
        <v>42</v>
      </c>
      <c r="H123" s="167"/>
    </row>
    <row r="124" spans="1:8" ht="38" customHeight="1" thickTop="1" thickBot="1">
      <c r="A124" s="161" t="s">
        <v>8098</v>
      </c>
      <c r="B124" s="176" t="s">
        <v>7849</v>
      </c>
      <c r="C124" s="160" t="s">
        <v>7729</v>
      </c>
      <c r="D124" s="163" t="s">
        <v>7757</v>
      </c>
      <c r="E124" s="164">
        <v>36</v>
      </c>
      <c r="F124" s="165" t="str">
        <f t="shared" si="1"/>
        <v>IIIIIIIIII</v>
      </c>
      <c r="G124" s="166">
        <v>37.5</v>
      </c>
      <c r="H124" s="167"/>
    </row>
    <row r="125" spans="1:8" ht="38" customHeight="1" thickTop="1" thickBot="1">
      <c r="A125" s="161" t="s">
        <v>8098</v>
      </c>
      <c r="B125" s="176" t="s">
        <v>7849</v>
      </c>
      <c r="C125" s="160" t="s">
        <v>7729</v>
      </c>
      <c r="D125" s="163" t="s">
        <v>7837</v>
      </c>
      <c r="E125" s="164">
        <v>36.5</v>
      </c>
      <c r="F125" s="165" t="str">
        <f t="shared" si="1"/>
        <v>IIIIIIIIII</v>
      </c>
      <c r="G125" s="166">
        <v>36.5</v>
      </c>
      <c r="H125" s="167"/>
    </row>
    <row r="126" spans="1:8" ht="38" customHeight="1" thickTop="1" thickBot="1">
      <c r="A126" s="161" t="s">
        <v>8098</v>
      </c>
      <c r="B126" s="176" t="s">
        <v>7849</v>
      </c>
      <c r="C126" s="160" t="s">
        <v>7729</v>
      </c>
      <c r="D126" s="163" t="s">
        <v>7758</v>
      </c>
      <c r="E126" s="164">
        <v>35.5</v>
      </c>
      <c r="F126" s="165" t="str">
        <f t="shared" si="1"/>
        <v>IIIIIIII</v>
      </c>
      <c r="G126" s="166">
        <v>35.5</v>
      </c>
      <c r="H126" s="167"/>
    </row>
    <row r="127" spans="1:8" ht="38" customHeight="1" thickTop="1" thickBot="1">
      <c r="A127" s="161" t="s">
        <v>8098</v>
      </c>
      <c r="B127" s="176" t="s">
        <v>7849</v>
      </c>
      <c r="C127" s="160" t="s">
        <v>7729</v>
      </c>
      <c r="D127" s="163" t="s">
        <v>7820</v>
      </c>
      <c r="E127" s="164">
        <v>37</v>
      </c>
      <c r="F127" s="165" t="str">
        <f t="shared" si="1"/>
        <v>IIIIIIIIIIII</v>
      </c>
      <c r="G127" s="166">
        <v>38</v>
      </c>
      <c r="H127" s="167"/>
    </row>
    <row r="128" spans="1:8" ht="38" customHeight="1" thickTop="1" thickBot="1">
      <c r="A128" s="161" t="s">
        <v>8098</v>
      </c>
      <c r="B128" s="168" t="s">
        <v>7849</v>
      </c>
      <c r="C128" s="160" t="s">
        <v>7680</v>
      </c>
      <c r="D128" s="163" t="s">
        <v>7681</v>
      </c>
      <c r="E128" s="164">
        <v>37.5</v>
      </c>
      <c r="F128" s="165" t="str">
        <f t="shared" si="1"/>
        <v>IIIIIIIIIIII</v>
      </c>
      <c r="G128" s="166">
        <v>38</v>
      </c>
      <c r="H128" s="169"/>
    </row>
    <row r="129" spans="1:8" ht="38" customHeight="1" thickTop="1" thickBot="1">
      <c r="A129" s="161" t="s">
        <v>8098</v>
      </c>
      <c r="B129" s="168" t="s">
        <v>7849</v>
      </c>
      <c r="C129" s="160" t="s">
        <v>7680</v>
      </c>
      <c r="D129" s="163" t="s">
        <v>7682</v>
      </c>
      <c r="E129" s="164">
        <v>36</v>
      </c>
      <c r="F129" s="165" t="str">
        <f t="shared" si="1"/>
        <v>IIIIIIIIII</v>
      </c>
      <c r="G129" s="166">
        <v>36.5</v>
      </c>
      <c r="H129" s="169"/>
    </row>
    <row r="130" spans="1:8" ht="38" customHeight="1" thickTop="1" thickBot="1">
      <c r="A130" s="161" t="s">
        <v>8098</v>
      </c>
      <c r="B130" s="168" t="s">
        <v>7849</v>
      </c>
      <c r="C130" s="160" t="s">
        <v>7680</v>
      </c>
      <c r="D130" s="163" t="s">
        <v>7683</v>
      </c>
      <c r="E130" s="164">
        <v>36</v>
      </c>
      <c r="F130" s="165" t="str">
        <f t="shared" si="1"/>
        <v>IIIIIIIIII</v>
      </c>
      <c r="G130" s="166">
        <v>36.5</v>
      </c>
      <c r="H130" s="169"/>
    </row>
    <row r="131" spans="1:8" ht="38" customHeight="1" thickTop="1" thickBot="1">
      <c r="A131" s="161" t="s">
        <v>8098</v>
      </c>
      <c r="B131" s="170" t="s">
        <v>7849</v>
      </c>
      <c r="C131" s="160" t="s">
        <v>7684</v>
      </c>
      <c r="D131" s="163" t="s">
        <v>7838</v>
      </c>
      <c r="E131" s="164">
        <v>38</v>
      </c>
      <c r="F131" s="165" t="str">
        <f t="shared" ref="F131:F193" si="2">REPT("II",E131-31)</f>
        <v>IIIIIIIIIIIIII</v>
      </c>
      <c r="G131" s="166">
        <v>39</v>
      </c>
      <c r="H131" s="171"/>
    </row>
    <row r="132" spans="1:8" ht="38" customHeight="1" thickTop="1" thickBot="1">
      <c r="A132" s="161" t="s">
        <v>8098</v>
      </c>
      <c r="B132" s="170" t="s">
        <v>7849</v>
      </c>
      <c r="C132" s="160" t="s">
        <v>7684</v>
      </c>
      <c r="D132" s="163" t="s">
        <v>7685</v>
      </c>
      <c r="E132" s="164">
        <v>34.5</v>
      </c>
      <c r="F132" s="165" t="str">
        <f t="shared" si="2"/>
        <v>IIIIII</v>
      </c>
      <c r="G132" s="166">
        <v>35</v>
      </c>
      <c r="H132" s="171"/>
    </row>
    <row r="133" spans="1:8" ht="38" customHeight="1" thickTop="1" thickBot="1">
      <c r="A133" s="161" t="s">
        <v>8098</v>
      </c>
      <c r="B133" s="170" t="s">
        <v>7849</v>
      </c>
      <c r="C133" s="160" t="s">
        <v>7684</v>
      </c>
      <c r="D133" s="163" t="s">
        <v>7686</v>
      </c>
      <c r="E133" s="164">
        <v>37</v>
      </c>
      <c r="F133" s="165" t="str">
        <f t="shared" si="2"/>
        <v>IIIIIIIIIIII</v>
      </c>
      <c r="G133" s="166">
        <v>37.5</v>
      </c>
      <c r="H133" s="171"/>
    </row>
    <row r="134" spans="1:8" ht="38" customHeight="1" thickTop="1" thickBot="1">
      <c r="A134" s="161" t="s">
        <v>8098</v>
      </c>
      <c r="B134" s="170" t="s">
        <v>7849</v>
      </c>
      <c r="C134" s="160" t="s">
        <v>7684</v>
      </c>
      <c r="D134" s="163" t="s">
        <v>7687</v>
      </c>
      <c r="E134" s="164">
        <v>38.5</v>
      </c>
      <c r="F134" s="165" t="str">
        <f t="shared" si="2"/>
        <v>IIIIIIIIIIIIII</v>
      </c>
      <c r="G134" s="166">
        <v>39.5</v>
      </c>
      <c r="H134" s="171"/>
    </row>
    <row r="135" spans="1:8" ht="38" customHeight="1" thickTop="1" thickBot="1">
      <c r="A135" s="161" t="s">
        <v>8098</v>
      </c>
      <c r="B135" s="170" t="s">
        <v>7849</v>
      </c>
      <c r="C135" s="160" t="s">
        <v>7684</v>
      </c>
      <c r="D135" s="163" t="s">
        <v>7759</v>
      </c>
      <c r="E135" s="164">
        <v>38</v>
      </c>
      <c r="F135" s="165" t="str">
        <f t="shared" si="2"/>
        <v>IIIIIIIIIIIIII</v>
      </c>
      <c r="G135" s="166">
        <v>39</v>
      </c>
      <c r="H135" s="171"/>
    </row>
    <row r="136" spans="1:8" ht="38" customHeight="1" thickTop="1" thickBot="1">
      <c r="A136" s="161" t="s">
        <v>8098</v>
      </c>
      <c r="B136" s="170" t="s">
        <v>7849</v>
      </c>
      <c r="C136" s="160" t="s">
        <v>7684</v>
      </c>
      <c r="D136" s="163" t="s">
        <v>7688</v>
      </c>
      <c r="E136" s="164">
        <v>36.5</v>
      </c>
      <c r="F136" s="165" t="str">
        <f t="shared" si="2"/>
        <v>IIIIIIIIII</v>
      </c>
      <c r="G136" s="166">
        <v>37</v>
      </c>
      <c r="H136" s="171"/>
    </row>
    <row r="137" spans="1:8" ht="38" customHeight="1" thickTop="1" thickBot="1">
      <c r="A137" s="161" t="s">
        <v>8098</v>
      </c>
      <c r="B137" s="170" t="s">
        <v>7849</v>
      </c>
      <c r="C137" s="160" t="s">
        <v>7684</v>
      </c>
      <c r="D137" s="163" t="s">
        <v>7839</v>
      </c>
      <c r="E137" s="164">
        <v>36</v>
      </c>
      <c r="F137" s="165" t="str">
        <f t="shared" si="2"/>
        <v>IIIIIIIIII</v>
      </c>
      <c r="G137" s="166">
        <v>36</v>
      </c>
      <c r="H137" s="171"/>
    </row>
    <row r="138" spans="1:8" ht="38" customHeight="1" thickTop="1" thickBot="1">
      <c r="A138" s="161" t="s">
        <v>8098</v>
      </c>
      <c r="B138" s="170" t="s">
        <v>7849</v>
      </c>
      <c r="C138" s="160" t="s">
        <v>7684</v>
      </c>
      <c r="D138" s="163" t="s">
        <v>7918</v>
      </c>
      <c r="E138" s="164">
        <v>40.5</v>
      </c>
      <c r="F138" s="165" t="str">
        <f t="shared" si="2"/>
        <v>IIIIIIIIIIIIIIIIII</v>
      </c>
      <c r="G138" s="166">
        <v>41</v>
      </c>
      <c r="H138" s="171"/>
    </row>
    <row r="139" spans="1:8" ht="38" customHeight="1" thickTop="1" thickBot="1">
      <c r="A139" s="161" t="s">
        <v>8098</v>
      </c>
      <c r="B139" s="170" t="s">
        <v>7849</v>
      </c>
      <c r="C139" s="160" t="s">
        <v>7684</v>
      </c>
      <c r="D139" s="178" t="s">
        <v>8111</v>
      </c>
      <c r="E139" s="164">
        <v>40</v>
      </c>
      <c r="F139" s="165" t="str">
        <f t="shared" si="2"/>
        <v>IIIIIIIIIIIIIIIIII</v>
      </c>
      <c r="G139" s="166">
        <v>41</v>
      </c>
      <c r="H139" s="171"/>
    </row>
    <row r="140" spans="1:8" ht="38" customHeight="1" thickTop="1" thickBot="1">
      <c r="A140" s="161" t="s">
        <v>8098</v>
      </c>
      <c r="B140" s="170" t="s">
        <v>7849</v>
      </c>
      <c r="C140" s="160" t="s">
        <v>7684</v>
      </c>
      <c r="D140" s="163" t="s">
        <v>7689</v>
      </c>
      <c r="E140" s="164">
        <v>36</v>
      </c>
      <c r="F140" s="165" t="str">
        <f t="shared" si="2"/>
        <v>IIIIIIIIII</v>
      </c>
      <c r="G140" s="166">
        <v>36.5</v>
      </c>
      <c r="H140" s="171"/>
    </row>
    <row r="141" spans="1:8" ht="38" customHeight="1" thickTop="1" thickBot="1">
      <c r="A141" s="161" t="s">
        <v>8098</v>
      </c>
      <c r="B141" s="170" t="s">
        <v>7849</v>
      </c>
      <c r="C141" s="160" t="s">
        <v>7684</v>
      </c>
      <c r="D141" s="163" t="s">
        <v>7760</v>
      </c>
      <c r="E141" s="164">
        <v>36</v>
      </c>
      <c r="F141" s="165" t="str">
        <f t="shared" si="2"/>
        <v>IIIIIIIIII</v>
      </c>
      <c r="G141" s="166">
        <v>36.5</v>
      </c>
      <c r="H141" s="171"/>
    </row>
    <row r="142" spans="1:8" ht="38" customHeight="1" thickTop="1" thickBot="1">
      <c r="A142" s="161" t="s">
        <v>8098</v>
      </c>
      <c r="B142" s="170" t="s">
        <v>7849</v>
      </c>
      <c r="C142" s="160" t="s">
        <v>7684</v>
      </c>
      <c r="D142" s="163" t="s">
        <v>7690</v>
      </c>
      <c r="E142" s="164">
        <v>35.5</v>
      </c>
      <c r="F142" s="165" t="str">
        <f t="shared" si="2"/>
        <v>IIIIIIII</v>
      </c>
      <c r="G142" s="166">
        <v>36.5</v>
      </c>
      <c r="H142" s="171"/>
    </row>
    <row r="143" spans="1:8" ht="38" customHeight="1" thickTop="1" thickBot="1">
      <c r="A143" s="161" t="s">
        <v>8098</v>
      </c>
      <c r="B143" s="170" t="s">
        <v>7849</v>
      </c>
      <c r="C143" s="160" t="s">
        <v>7684</v>
      </c>
      <c r="D143" s="178" t="s">
        <v>8110</v>
      </c>
      <c r="E143" s="164">
        <v>39</v>
      </c>
      <c r="F143" s="165" t="str">
        <f t="shared" si="2"/>
        <v>IIIIIIIIIIIIIIII</v>
      </c>
      <c r="G143" s="166">
        <v>41</v>
      </c>
      <c r="H143" s="171"/>
    </row>
    <row r="144" spans="1:8" ht="38" customHeight="1" thickTop="1" thickBot="1">
      <c r="A144" s="161" t="s">
        <v>8098</v>
      </c>
      <c r="B144" s="170" t="s">
        <v>7849</v>
      </c>
      <c r="C144" s="160" t="s">
        <v>7684</v>
      </c>
      <c r="D144" s="163" t="s">
        <v>7966</v>
      </c>
      <c r="E144" s="164">
        <v>39</v>
      </c>
      <c r="F144" s="165" t="str">
        <f t="shared" si="2"/>
        <v>IIIIIIIIIIIIIIII</v>
      </c>
      <c r="G144" s="166">
        <v>41</v>
      </c>
      <c r="H144" s="171"/>
    </row>
    <row r="145" spans="1:8" ht="38" customHeight="1" thickTop="1" thickBot="1">
      <c r="A145" s="161" t="s">
        <v>8098</v>
      </c>
      <c r="B145" s="170" t="s">
        <v>7849</v>
      </c>
      <c r="C145" s="160" t="s">
        <v>7684</v>
      </c>
      <c r="D145" s="163" t="s">
        <v>7691</v>
      </c>
      <c r="E145" s="164">
        <v>35.5</v>
      </c>
      <c r="F145" s="165" t="str">
        <f t="shared" si="2"/>
        <v>IIIIIIII</v>
      </c>
      <c r="G145" s="166">
        <v>36.5</v>
      </c>
      <c r="H145" s="171"/>
    </row>
    <row r="146" spans="1:8" ht="38" customHeight="1" thickTop="1" thickBot="1">
      <c r="A146" s="161" t="s">
        <v>8098</v>
      </c>
      <c r="B146" s="170" t="s">
        <v>7849</v>
      </c>
      <c r="C146" s="160" t="s">
        <v>7684</v>
      </c>
      <c r="D146" s="163" t="s">
        <v>8093</v>
      </c>
      <c r="E146" s="164">
        <v>37</v>
      </c>
      <c r="F146" s="165" t="str">
        <f t="shared" si="2"/>
        <v>IIIIIIIIIIII</v>
      </c>
      <c r="G146" s="166">
        <v>38</v>
      </c>
      <c r="H146" s="171"/>
    </row>
    <row r="147" spans="1:8" ht="38" customHeight="1" thickTop="1" thickBot="1">
      <c r="A147" s="161" t="s">
        <v>8098</v>
      </c>
      <c r="B147" s="170" t="s">
        <v>7849</v>
      </c>
      <c r="C147" s="160" t="s">
        <v>7684</v>
      </c>
      <c r="D147" s="163" t="s">
        <v>7692</v>
      </c>
      <c r="E147" s="164">
        <v>41</v>
      </c>
      <c r="F147" s="165" t="str">
        <f t="shared" si="2"/>
        <v>IIIIIIIIIIIIIIIIIIII</v>
      </c>
      <c r="G147" s="166">
        <v>42</v>
      </c>
      <c r="H147" s="171"/>
    </row>
    <row r="148" spans="1:8" ht="38" customHeight="1" thickTop="1" thickBot="1">
      <c r="A148" s="161" t="s">
        <v>8098</v>
      </c>
      <c r="B148" s="170" t="s">
        <v>7849</v>
      </c>
      <c r="C148" s="160" t="s">
        <v>7684</v>
      </c>
      <c r="D148" s="163" t="s">
        <v>7919</v>
      </c>
      <c r="E148" s="164">
        <v>37</v>
      </c>
      <c r="F148" s="165" t="str">
        <f t="shared" si="2"/>
        <v>IIIIIIIIIIII</v>
      </c>
      <c r="G148" s="166">
        <v>37.5</v>
      </c>
      <c r="H148" s="171"/>
    </row>
    <row r="149" spans="1:8" ht="38" customHeight="1" thickTop="1" thickBot="1">
      <c r="A149" s="161" t="s">
        <v>8098</v>
      </c>
      <c r="B149" s="170" t="s">
        <v>7849</v>
      </c>
      <c r="C149" s="160" t="s">
        <v>7684</v>
      </c>
      <c r="D149" s="163" t="s">
        <v>7920</v>
      </c>
      <c r="E149" s="164">
        <v>37</v>
      </c>
      <c r="F149" s="165" t="str">
        <f t="shared" si="2"/>
        <v>IIIIIIIIIIII</v>
      </c>
      <c r="G149" s="166">
        <v>37.5</v>
      </c>
      <c r="H149" s="171"/>
    </row>
    <row r="150" spans="1:8" ht="38" customHeight="1" thickTop="1" thickBot="1">
      <c r="A150" s="161" t="s">
        <v>8098</v>
      </c>
      <c r="B150" s="170" t="s">
        <v>7849</v>
      </c>
      <c r="C150" s="160" t="s">
        <v>7684</v>
      </c>
      <c r="D150" s="163" t="s">
        <v>7693</v>
      </c>
      <c r="E150" s="164">
        <v>36</v>
      </c>
      <c r="F150" s="165" t="str">
        <f t="shared" si="2"/>
        <v>IIIIIIIIII</v>
      </c>
      <c r="G150" s="166">
        <v>36</v>
      </c>
      <c r="H150" s="171"/>
    </row>
    <row r="151" spans="1:8" ht="38" customHeight="1" thickTop="1" thickBot="1">
      <c r="A151" s="161" t="s">
        <v>8098</v>
      </c>
      <c r="B151" s="170" t="s">
        <v>7849</v>
      </c>
      <c r="C151" s="160" t="s">
        <v>7684</v>
      </c>
      <c r="D151" s="163" t="s">
        <v>8117</v>
      </c>
      <c r="E151" s="164">
        <v>34</v>
      </c>
      <c r="F151" s="165" t="str">
        <f t="shared" si="2"/>
        <v>IIIIII</v>
      </c>
      <c r="G151" s="166">
        <v>34.5</v>
      </c>
      <c r="H151" s="171"/>
    </row>
    <row r="152" spans="1:8" ht="38" customHeight="1" thickTop="1" thickBot="1">
      <c r="A152" s="161" t="s">
        <v>8098</v>
      </c>
      <c r="B152" s="170" t="s">
        <v>7849</v>
      </c>
      <c r="C152" s="160" t="s">
        <v>7684</v>
      </c>
      <c r="D152" s="163" t="s">
        <v>7761</v>
      </c>
      <c r="E152" s="164">
        <v>35.5</v>
      </c>
      <c r="F152" s="165" t="str">
        <f t="shared" si="2"/>
        <v>IIIIIIII</v>
      </c>
      <c r="G152" s="166">
        <v>36</v>
      </c>
      <c r="H152" s="171"/>
    </row>
    <row r="153" spans="1:8" ht="38" customHeight="1" thickTop="1" thickBot="1">
      <c r="A153" s="161" t="s">
        <v>8098</v>
      </c>
      <c r="B153" s="170" t="s">
        <v>7849</v>
      </c>
      <c r="C153" s="160" t="s">
        <v>7684</v>
      </c>
      <c r="D153" s="163" t="s">
        <v>7694</v>
      </c>
      <c r="E153" s="164">
        <v>36</v>
      </c>
      <c r="F153" s="165" t="str">
        <f t="shared" si="2"/>
        <v>IIIIIIIIII</v>
      </c>
      <c r="G153" s="166">
        <v>37.5</v>
      </c>
      <c r="H153" s="171"/>
    </row>
    <row r="154" spans="1:8" ht="38" customHeight="1" thickTop="1" thickBot="1">
      <c r="A154" s="161" t="s">
        <v>8098</v>
      </c>
      <c r="B154" s="170" t="s">
        <v>7849</v>
      </c>
      <c r="C154" s="160" t="s">
        <v>7684</v>
      </c>
      <c r="D154" s="163" t="s">
        <v>7695</v>
      </c>
      <c r="E154" s="164">
        <v>37</v>
      </c>
      <c r="F154" s="165" t="str">
        <f t="shared" si="2"/>
        <v>IIIIIIIIIIII</v>
      </c>
      <c r="G154" s="166">
        <v>38</v>
      </c>
      <c r="H154" s="171"/>
    </row>
    <row r="155" spans="1:8" ht="38" customHeight="1" thickTop="1" thickBot="1">
      <c r="A155" s="161" t="s">
        <v>8098</v>
      </c>
      <c r="B155" s="172" t="s">
        <v>7849</v>
      </c>
      <c r="C155" s="160" t="s">
        <v>7613</v>
      </c>
      <c r="D155" s="163" t="s">
        <v>7696</v>
      </c>
      <c r="E155" s="164">
        <v>35</v>
      </c>
      <c r="F155" s="165" t="str">
        <f t="shared" si="2"/>
        <v>IIIIIIII</v>
      </c>
      <c r="G155" s="166">
        <v>35</v>
      </c>
      <c r="H155" s="173"/>
    </row>
    <row r="156" spans="1:8" ht="38" customHeight="1" thickTop="1" thickBot="1">
      <c r="A156" s="161" t="s">
        <v>8098</v>
      </c>
      <c r="B156" s="172" t="s">
        <v>7849</v>
      </c>
      <c r="C156" s="160" t="s">
        <v>7613</v>
      </c>
      <c r="D156" s="163" t="s">
        <v>8094</v>
      </c>
      <c r="E156" s="164">
        <v>37</v>
      </c>
      <c r="F156" s="165" t="str">
        <f t="shared" si="2"/>
        <v>IIIIIIIIIIII</v>
      </c>
      <c r="G156" s="166">
        <v>38</v>
      </c>
      <c r="H156" s="173"/>
    </row>
    <row r="157" spans="1:8" ht="38" customHeight="1" thickTop="1" thickBot="1">
      <c r="A157" s="161" t="s">
        <v>8098</v>
      </c>
      <c r="B157" s="172" t="s">
        <v>7849</v>
      </c>
      <c r="C157" s="160" t="s">
        <v>7613</v>
      </c>
      <c r="D157" s="163" t="s">
        <v>7697</v>
      </c>
      <c r="E157" s="164">
        <v>38</v>
      </c>
      <c r="F157" s="165" t="str">
        <f t="shared" si="2"/>
        <v>IIIIIIIIIIIIII</v>
      </c>
      <c r="G157" s="166">
        <v>39</v>
      </c>
      <c r="H157" s="173"/>
    </row>
    <row r="158" spans="1:8" ht="38" customHeight="1" thickTop="1" thickBot="1">
      <c r="A158" s="161" t="s">
        <v>8098</v>
      </c>
      <c r="B158" s="172" t="s">
        <v>7849</v>
      </c>
      <c r="C158" s="160" t="s">
        <v>7613</v>
      </c>
      <c r="D158" s="163" t="s">
        <v>7698</v>
      </c>
      <c r="E158" s="164">
        <v>35</v>
      </c>
      <c r="F158" s="165" t="str">
        <f t="shared" si="2"/>
        <v>IIIIIIII</v>
      </c>
      <c r="G158" s="166">
        <v>35.5</v>
      </c>
      <c r="H158" s="173"/>
    </row>
    <row r="159" spans="1:8" ht="38" customHeight="1" thickTop="1" thickBot="1">
      <c r="A159" s="161" t="s">
        <v>8098</v>
      </c>
      <c r="B159" s="172" t="s">
        <v>7849</v>
      </c>
      <c r="C159" s="160" t="s">
        <v>7613</v>
      </c>
      <c r="D159" s="163" t="s">
        <v>7762</v>
      </c>
      <c r="E159" s="164">
        <v>38</v>
      </c>
      <c r="F159" s="165" t="str">
        <f t="shared" si="2"/>
        <v>IIIIIIIIIIIIII</v>
      </c>
      <c r="G159" s="166">
        <v>39</v>
      </c>
      <c r="H159" s="173"/>
    </row>
    <row r="160" spans="1:8" ht="38" customHeight="1" thickTop="1" thickBot="1">
      <c r="A160" s="161" t="s">
        <v>8098</v>
      </c>
      <c r="B160" s="172" t="s">
        <v>7849</v>
      </c>
      <c r="C160" s="160" t="s">
        <v>7613</v>
      </c>
      <c r="D160" s="163" t="s">
        <v>7763</v>
      </c>
      <c r="E160" s="164">
        <v>39</v>
      </c>
      <c r="F160" s="165" t="str">
        <f t="shared" si="2"/>
        <v>IIIIIIIIIIIIIIII</v>
      </c>
      <c r="G160" s="166">
        <v>40</v>
      </c>
      <c r="H160" s="173"/>
    </row>
    <row r="161" spans="1:8" ht="38" customHeight="1" thickTop="1" thickBot="1">
      <c r="A161" s="161" t="s">
        <v>8098</v>
      </c>
      <c r="B161" s="172" t="s">
        <v>7849</v>
      </c>
      <c r="C161" s="160" t="s">
        <v>7613</v>
      </c>
      <c r="D161" s="163" t="s">
        <v>7699</v>
      </c>
      <c r="E161" s="164">
        <v>36.5</v>
      </c>
      <c r="F161" s="165" t="str">
        <f t="shared" si="2"/>
        <v>IIIIIIIIII</v>
      </c>
      <c r="G161" s="166">
        <v>37</v>
      </c>
      <c r="H161" s="173"/>
    </row>
    <row r="162" spans="1:8" ht="38" customHeight="1" thickTop="1" thickBot="1">
      <c r="A162" s="161" t="s">
        <v>8098</v>
      </c>
      <c r="B162" s="172" t="s">
        <v>7849</v>
      </c>
      <c r="C162" s="160" t="s">
        <v>7613</v>
      </c>
      <c r="D162" s="163" t="s">
        <v>7700</v>
      </c>
      <c r="E162" s="164">
        <v>39</v>
      </c>
      <c r="F162" s="165" t="str">
        <f t="shared" si="2"/>
        <v>IIIIIIIIIIIIIIII</v>
      </c>
      <c r="G162" s="166">
        <v>40</v>
      </c>
      <c r="H162" s="173"/>
    </row>
    <row r="163" spans="1:8" ht="38" customHeight="1" thickTop="1" thickBot="1">
      <c r="A163" s="161" t="s">
        <v>8098</v>
      </c>
      <c r="B163" s="172" t="s">
        <v>7849</v>
      </c>
      <c r="C163" s="160" t="s">
        <v>7613</v>
      </c>
      <c r="D163" s="163" t="s">
        <v>7764</v>
      </c>
      <c r="E163" s="164">
        <v>37</v>
      </c>
      <c r="F163" s="165" t="str">
        <f t="shared" si="2"/>
        <v>IIIIIIIIIIII</v>
      </c>
      <c r="G163" s="166">
        <v>38.5</v>
      </c>
      <c r="H163" s="173"/>
    </row>
    <row r="164" spans="1:8" ht="38" customHeight="1" thickTop="1" thickBot="1">
      <c r="A164" s="161" t="s">
        <v>8098</v>
      </c>
      <c r="B164" s="172" t="s">
        <v>7849</v>
      </c>
      <c r="C164" s="160" t="s">
        <v>7613</v>
      </c>
      <c r="D164" s="163" t="s">
        <v>7701</v>
      </c>
      <c r="E164" s="164">
        <v>34.5</v>
      </c>
      <c r="F164" s="165" t="str">
        <f t="shared" si="2"/>
        <v>IIIIII</v>
      </c>
      <c r="G164" s="166">
        <v>35.5</v>
      </c>
      <c r="H164" s="173"/>
    </row>
    <row r="165" spans="1:8" ht="38" customHeight="1" thickTop="1" thickBot="1">
      <c r="A165" s="161" t="s">
        <v>8098</v>
      </c>
      <c r="B165" s="172" t="s">
        <v>7849</v>
      </c>
      <c r="C165" s="160" t="s">
        <v>7613</v>
      </c>
      <c r="D165" s="163" t="s">
        <v>7921</v>
      </c>
      <c r="E165" s="164">
        <v>37.5</v>
      </c>
      <c r="F165" s="165" t="str">
        <f t="shared" si="2"/>
        <v>IIIIIIIIIIII</v>
      </c>
      <c r="G165" s="166">
        <v>38</v>
      </c>
      <c r="H165" s="173"/>
    </row>
    <row r="166" spans="1:8" ht="38" customHeight="1" thickTop="1" thickBot="1">
      <c r="A166" s="161" t="s">
        <v>8098</v>
      </c>
      <c r="B166" s="172" t="s">
        <v>7849</v>
      </c>
      <c r="C166" s="160" t="s">
        <v>7613</v>
      </c>
      <c r="D166" s="163" t="s">
        <v>7702</v>
      </c>
      <c r="E166" s="164">
        <v>40</v>
      </c>
      <c r="F166" s="165" t="str">
        <f t="shared" si="2"/>
        <v>IIIIIIIIIIIIIIIIII</v>
      </c>
      <c r="G166" s="166">
        <v>40.5</v>
      </c>
      <c r="H166" s="173"/>
    </row>
    <row r="167" spans="1:8" ht="38" customHeight="1" thickTop="1" thickBot="1">
      <c r="A167" s="161" t="s">
        <v>8098</v>
      </c>
      <c r="B167" s="172" t="s">
        <v>7849</v>
      </c>
      <c r="C167" s="160" t="s">
        <v>7613</v>
      </c>
      <c r="D167" s="163" t="s">
        <v>7703</v>
      </c>
      <c r="E167" s="164">
        <v>36</v>
      </c>
      <c r="F167" s="165" t="str">
        <f t="shared" si="2"/>
        <v>IIIIIIIIII</v>
      </c>
      <c r="G167" s="166">
        <v>37</v>
      </c>
      <c r="H167" s="173"/>
    </row>
    <row r="168" spans="1:8" ht="38" customHeight="1" thickTop="1" thickBot="1">
      <c r="A168" s="161" t="s">
        <v>8098</v>
      </c>
      <c r="B168" s="172" t="s">
        <v>7849</v>
      </c>
      <c r="C168" s="160" t="s">
        <v>7613</v>
      </c>
      <c r="D168" s="163" t="s">
        <v>7704</v>
      </c>
      <c r="E168" s="164">
        <v>35.5</v>
      </c>
      <c r="F168" s="165" t="str">
        <f t="shared" si="2"/>
        <v>IIIIIIII</v>
      </c>
      <c r="G168" s="166">
        <v>36.5</v>
      </c>
      <c r="H168" s="173"/>
    </row>
    <row r="169" spans="1:8" ht="38" customHeight="1" thickTop="1" thickBot="1">
      <c r="A169" s="161" t="s">
        <v>8098</v>
      </c>
      <c r="B169" s="172" t="s">
        <v>7849</v>
      </c>
      <c r="C169" s="160" t="s">
        <v>7613</v>
      </c>
      <c r="D169" s="163" t="s">
        <v>7705</v>
      </c>
      <c r="E169" s="164">
        <v>41</v>
      </c>
      <c r="F169" s="165" t="str">
        <f t="shared" si="2"/>
        <v>IIIIIIIIIIIIIIIIIIII</v>
      </c>
      <c r="G169" s="166">
        <v>42</v>
      </c>
      <c r="H169" s="173"/>
    </row>
    <row r="170" spans="1:8" ht="38" customHeight="1" thickTop="1" thickBot="1">
      <c r="A170" s="161" t="s">
        <v>8098</v>
      </c>
      <c r="B170" s="172" t="s">
        <v>7849</v>
      </c>
      <c r="C170" s="160" t="s">
        <v>7613</v>
      </c>
      <c r="D170" s="163" t="s">
        <v>7840</v>
      </c>
      <c r="E170" s="164">
        <v>40.5</v>
      </c>
      <c r="F170" s="165" t="str">
        <f t="shared" si="2"/>
        <v>IIIIIIIIIIIIIIIIII</v>
      </c>
      <c r="G170" s="166">
        <v>41.5</v>
      </c>
      <c r="H170" s="173"/>
    </row>
    <row r="171" spans="1:8" ht="38" customHeight="1" thickTop="1" thickBot="1">
      <c r="A171" s="161" t="s">
        <v>8098</v>
      </c>
      <c r="B171" s="172" t="s">
        <v>7849</v>
      </c>
      <c r="C171" s="160" t="s">
        <v>7613</v>
      </c>
      <c r="D171" s="178" t="s">
        <v>8112</v>
      </c>
      <c r="E171" s="164">
        <v>34</v>
      </c>
      <c r="F171" s="165" t="str">
        <f t="shared" si="2"/>
        <v>IIIIII</v>
      </c>
      <c r="G171" s="166">
        <v>34.5</v>
      </c>
      <c r="H171" s="173"/>
    </row>
    <row r="172" spans="1:8" ht="38" customHeight="1" thickTop="1" thickBot="1">
      <c r="A172" s="161" t="s">
        <v>8098</v>
      </c>
      <c r="B172" s="172" t="s">
        <v>7849</v>
      </c>
      <c r="C172" s="160" t="s">
        <v>7613</v>
      </c>
      <c r="D172" s="163" t="s">
        <v>7841</v>
      </c>
      <c r="E172" s="164">
        <v>39</v>
      </c>
      <c r="F172" s="165" t="str">
        <f t="shared" si="2"/>
        <v>IIIIIIIIIIIIIIII</v>
      </c>
      <c r="G172" s="166">
        <v>39.5</v>
      </c>
      <c r="H172" s="173"/>
    </row>
    <row r="173" spans="1:8" ht="38" customHeight="1" thickTop="1" thickBot="1">
      <c r="A173" s="161" t="s">
        <v>8098</v>
      </c>
      <c r="B173" s="172" t="s">
        <v>7849</v>
      </c>
      <c r="C173" s="160" t="s">
        <v>7613</v>
      </c>
      <c r="D173" s="163" t="s">
        <v>7706</v>
      </c>
      <c r="E173" s="164">
        <v>35.5</v>
      </c>
      <c r="F173" s="165" t="str">
        <f t="shared" si="2"/>
        <v>IIIIIIII</v>
      </c>
      <c r="G173" s="166">
        <v>37</v>
      </c>
      <c r="H173" s="173"/>
    </row>
    <row r="174" spans="1:8" ht="38" customHeight="1" thickTop="1" thickBot="1">
      <c r="A174" s="161" t="s">
        <v>8098</v>
      </c>
      <c r="B174" s="172" t="s">
        <v>7849</v>
      </c>
      <c r="C174" s="160" t="s">
        <v>7613</v>
      </c>
      <c r="D174" s="163" t="s">
        <v>7707</v>
      </c>
      <c r="E174" s="164">
        <v>37</v>
      </c>
      <c r="F174" s="165" t="str">
        <f t="shared" si="2"/>
        <v>IIIIIIIIIIII</v>
      </c>
      <c r="G174" s="166">
        <v>38</v>
      </c>
      <c r="H174" s="173"/>
    </row>
    <row r="175" spans="1:8" ht="38" customHeight="1" thickTop="1" thickBot="1">
      <c r="A175" s="161" t="s">
        <v>8098</v>
      </c>
      <c r="B175" s="213" t="s">
        <v>7849</v>
      </c>
      <c r="C175" s="160" t="s">
        <v>7614</v>
      </c>
      <c r="D175" s="163" t="s">
        <v>8116</v>
      </c>
      <c r="E175" s="164">
        <v>40</v>
      </c>
      <c r="F175" s="165" t="str">
        <f t="shared" si="2"/>
        <v>IIIIIIIIIIIIIIIIII</v>
      </c>
      <c r="G175" s="166">
        <v>42</v>
      </c>
      <c r="H175" s="214"/>
    </row>
    <row r="176" spans="1:8" ht="38" customHeight="1" thickTop="1" thickBot="1">
      <c r="A176" s="161" t="s">
        <v>8098</v>
      </c>
      <c r="B176" s="213" t="s">
        <v>7849</v>
      </c>
      <c r="C176" s="160" t="s">
        <v>7614</v>
      </c>
      <c r="D176" s="163" t="s">
        <v>7708</v>
      </c>
      <c r="E176" s="164">
        <v>35</v>
      </c>
      <c r="F176" s="165" t="str">
        <f t="shared" si="2"/>
        <v>IIIIIIII</v>
      </c>
      <c r="G176" s="166">
        <v>35</v>
      </c>
      <c r="H176" s="214"/>
    </row>
    <row r="177" spans="1:8" ht="38" customHeight="1" thickTop="1" thickBot="1">
      <c r="A177" s="161" t="s">
        <v>8098</v>
      </c>
      <c r="B177" s="213" t="s">
        <v>7849</v>
      </c>
      <c r="C177" s="160" t="s">
        <v>7614</v>
      </c>
      <c r="D177" s="163" t="s">
        <v>7709</v>
      </c>
      <c r="E177" s="164">
        <v>36.5</v>
      </c>
      <c r="F177" s="165" t="str">
        <f t="shared" si="2"/>
        <v>IIIIIIIIII</v>
      </c>
      <c r="G177" s="166">
        <v>37</v>
      </c>
      <c r="H177" s="214"/>
    </row>
    <row r="178" spans="1:8" ht="38" customHeight="1" thickTop="1" thickBot="1">
      <c r="A178" s="161" t="s">
        <v>8098</v>
      </c>
      <c r="B178" s="213" t="s">
        <v>7849</v>
      </c>
      <c r="C178" s="160" t="s">
        <v>7614</v>
      </c>
      <c r="D178" s="163" t="s">
        <v>7821</v>
      </c>
      <c r="E178" s="164">
        <v>38</v>
      </c>
      <c r="F178" s="165" t="str">
        <f t="shared" si="2"/>
        <v>IIIIIIIIIIIIII</v>
      </c>
      <c r="G178" s="166">
        <v>39</v>
      </c>
      <c r="H178" s="214"/>
    </row>
    <row r="179" spans="1:8" ht="38" customHeight="1" thickTop="1" thickBot="1">
      <c r="A179" s="161" t="s">
        <v>8098</v>
      </c>
      <c r="B179" s="213" t="s">
        <v>7849</v>
      </c>
      <c r="C179" s="160" t="s">
        <v>7614</v>
      </c>
      <c r="D179" s="163" t="s">
        <v>7710</v>
      </c>
      <c r="E179" s="164">
        <v>35</v>
      </c>
      <c r="F179" s="165" t="str">
        <f t="shared" si="2"/>
        <v>IIIIIIII</v>
      </c>
      <c r="G179" s="166">
        <v>35</v>
      </c>
      <c r="H179" s="214"/>
    </row>
    <row r="180" spans="1:8" ht="38" customHeight="1" thickTop="1" thickBot="1">
      <c r="A180" s="161" t="s">
        <v>8098</v>
      </c>
      <c r="B180" s="213" t="s">
        <v>7849</v>
      </c>
      <c r="C180" s="160" t="s">
        <v>7614</v>
      </c>
      <c r="D180" s="163" t="s">
        <v>7711</v>
      </c>
      <c r="E180" s="164">
        <v>36</v>
      </c>
      <c r="F180" s="165" t="str">
        <f t="shared" si="2"/>
        <v>IIIIIIIIII</v>
      </c>
      <c r="G180" s="166">
        <v>36.5</v>
      </c>
      <c r="H180" s="214"/>
    </row>
    <row r="181" spans="1:8" ht="38" customHeight="1" thickTop="1" thickBot="1">
      <c r="A181" s="161" t="s">
        <v>8098</v>
      </c>
      <c r="B181" s="213" t="s">
        <v>7849</v>
      </c>
      <c r="C181" s="160" t="s">
        <v>7614</v>
      </c>
      <c r="D181" s="163" t="s">
        <v>7712</v>
      </c>
      <c r="E181" s="164">
        <v>35.5</v>
      </c>
      <c r="F181" s="165" t="str">
        <f t="shared" si="2"/>
        <v>IIIIIIII</v>
      </c>
      <c r="G181" s="166">
        <v>36.5</v>
      </c>
      <c r="H181" s="214"/>
    </row>
    <row r="182" spans="1:8" ht="38" customHeight="1" thickTop="1" thickBot="1">
      <c r="A182" s="161" t="s">
        <v>8098</v>
      </c>
      <c r="B182" s="213" t="s">
        <v>7849</v>
      </c>
      <c r="C182" s="160" t="s">
        <v>7614</v>
      </c>
      <c r="D182" s="163" t="s">
        <v>8095</v>
      </c>
      <c r="E182" s="164">
        <v>34</v>
      </c>
      <c r="F182" s="165" t="str">
        <f t="shared" si="2"/>
        <v>IIIIII</v>
      </c>
      <c r="G182" s="166">
        <v>35</v>
      </c>
      <c r="H182" s="214"/>
    </row>
    <row r="183" spans="1:8" ht="38" customHeight="1" thickTop="1" thickBot="1">
      <c r="A183" s="161" t="s">
        <v>8098</v>
      </c>
      <c r="B183" s="213" t="s">
        <v>7849</v>
      </c>
      <c r="C183" s="160" t="s">
        <v>7614</v>
      </c>
      <c r="D183" s="163" t="s">
        <v>7967</v>
      </c>
      <c r="E183" s="164">
        <v>39</v>
      </c>
      <c r="F183" s="165" t="str">
        <f t="shared" si="2"/>
        <v>IIIIIIIIIIIIIIII</v>
      </c>
      <c r="G183" s="166">
        <v>41</v>
      </c>
      <c r="H183" s="214"/>
    </row>
    <row r="184" spans="1:8" ht="38" customHeight="1" thickTop="1" thickBot="1">
      <c r="A184" s="161" t="s">
        <v>8098</v>
      </c>
      <c r="B184" s="213" t="s">
        <v>7849</v>
      </c>
      <c r="C184" s="160" t="s">
        <v>7614</v>
      </c>
      <c r="D184" s="163" t="s">
        <v>7713</v>
      </c>
      <c r="E184" s="164">
        <v>41</v>
      </c>
      <c r="F184" s="165" t="str">
        <f t="shared" si="2"/>
        <v>IIIIIIIIIIIIIIIIIIII</v>
      </c>
      <c r="G184" s="166">
        <v>42</v>
      </c>
      <c r="H184" s="214"/>
    </row>
    <row r="185" spans="1:8" ht="38" customHeight="1" thickTop="1" thickBot="1">
      <c r="A185" s="161" t="s">
        <v>8098</v>
      </c>
      <c r="B185" s="213" t="s">
        <v>7849</v>
      </c>
      <c r="C185" s="160" t="s">
        <v>7614</v>
      </c>
      <c r="D185" s="163" t="s">
        <v>7714</v>
      </c>
      <c r="E185" s="164">
        <v>35</v>
      </c>
      <c r="F185" s="165" t="str">
        <f t="shared" si="2"/>
        <v>IIIIIIII</v>
      </c>
      <c r="G185" s="166">
        <v>35</v>
      </c>
      <c r="H185" s="214"/>
    </row>
    <row r="186" spans="1:8" ht="38" customHeight="1" thickTop="1" thickBot="1">
      <c r="A186" s="161" t="s">
        <v>8098</v>
      </c>
      <c r="B186" s="213" t="s">
        <v>7849</v>
      </c>
      <c r="C186" s="160" t="s">
        <v>7614</v>
      </c>
      <c r="D186" s="163" t="s">
        <v>7715</v>
      </c>
      <c r="E186" s="164">
        <v>37</v>
      </c>
      <c r="F186" s="165" t="str">
        <f t="shared" si="2"/>
        <v>IIIIIIIIIIII</v>
      </c>
      <c r="G186" s="166">
        <v>38</v>
      </c>
      <c r="H186" s="214"/>
    </row>
    <row r="187" spans="1:8" ht="38" customHeight="1" thickTop="1" thickBot="1">
      <c r="A187" s="161" t="s">
        <v>8098</v>
      </c>
      <c r="B187" s="174" t="s">
        <v>7849</v>
      </c>
      <c r="C187" s="160" t="s">
        <v>7615</v>
      </c>
      <c r="D187" s="163" t="s">
        <v>7716</v>
      </c>
      <c r="E187" s="164">
        <v>38.5</v>
      </c>
      <c r="F187" s="165" t="str">
        <f t="shared" si="2"/>
        <v>IIIIIIIIIIIIII</v>
      </c>
      <c r="G187" s="166">
        <v>39.5</v>
      </c>
      <c r="H187" s="175"/>
    </row>
    <row r="188" spans="1:8" ht="38" customHeight="1" thickTop="1" thickBot="1">
      <c r="A188" s="161" t="s">
        <v>8098</v>
      </c>
      <c r="B188" s="174" t="s">
        <v>7849</v>
      </c>
      <c r="C188" s="160" t="s">
        <v>7615</v>
      </c>
      <c r="D188" s="163" t="s">
        <v>8210</v>
      </c>
      <c r="E188" s="164">
        <v>36.5</v>
      </c>
      <c r="F188" s="165" t="str">
        <f t="shared" si="2"/>
        <v>IIIIIIIIII</v>
      </c>
      <c r="G188" s="166">
        <v>37.5</v>
      </c>
      <c r="H188" s="175"/>
    </row>
    <row r="189" spans="1:8" ht="38" customHeight="1" thickTop="1" thickBot="1">
      <c r="A189" s="161" t="s">
        <v>8098</v>
      </c>
      <c r="B189" s="174" t="s">
        <v>7849</v>
      </c>
      <c r="C189" s="160" t="s">
        <v>7615</v>
      </c>
      <c r="D189" s="163" t="s">
        <v>7717</v>
      </c>
      <c r="E189" s="164">
        <v>36.5</v>
      </c>
      <c r="F189" s="165" t="str">
        <f t="shared" si="2"/>
        <v>IIIIIIIIII</v>
      </c>
      <c r="G189" s="166">
        <v>37</v>
      </c>
      <c r="H189" s="175"/>
    </row>
    <row r="190" spans="1:8" ht="38" customHeight="1" thickTop="1" thickBot="1">
      <c r="A190" s="161" t="s">
        <v>8098</v>
      </c>
      <c r="B190" s="174" t="s">
        <v>7849</v>
      </c>
      <c r="C190" s="160" t="s">
        <v>7615</v>
      </c>
      <c r="D190" s="163" t="s">
        <v>7765</v>
      </c>
      <c r="E190" s="164">
        <v>38</v>
      </c>
      <c r="F190" s="165" t="str">
        <f t="shared" si="2"/>
        <v>IIIIIIIIIIIIII</v>
      </c>
      <c r="G190" s="166">
        <v>39</v>
      </c>
      <c r="H190" s="175"/>
    </row>
    <row r="191" spans="1:8" ht="38" customHeight="1" thickTop="1" thickBot="1">
      <c r="A191" s="161" t="s">
        <v>8098</v>
      </c>
      <c r="B191" s="174" t="s">
        <v>7849</v>
      </c>
      <c r="C191" s="160" t="s">
        <v>7615</v>
      </c>
      <c r="D191" s="163" t="s">
        <v>7766</v>
      </c>
      <c r="E191" s="164">
        <v>38</v>
      </c>
      <c r="F191" s="165" t="str">
        <f t="shared" si="2"/>
        <v>IIIIIIIIIIIIII</v>
      </c>
      <c r="G191" s="166">
        <v>38.5</v>
      </c>
      <c r="H191" s="175"/>
    </row>
    <row r="192" spans="1:8" ht="38" customHeight="1" thickTop="1" thickBot="1">
      <c r="A192" s="161" t="s">
        <v>8098</v>
      </c>
      <c r="B192" s="174" t="s">
        <v>7849</v>
      </c>
      <c r="C192" s="160" t="s">
        <v>7615</v>
      </c>
      <c r="D192" s="163" t="s">
        <v>7718</v>
      </c>
      <c r="E192" s="164">
        <v>35.5</v>
      </c>
      <c r="F192" s="165" t="str">
        <f t="shared" si="2"/>
        <v>IIIIIIII</v>
      </c>
      <c r="G192" s="166">
        <v>35.5</v>
      </c>
      <c r="H192" s="175"/>
    </row>
    <row r="193" spans="1:8" ht="38" customHeight="1" thickTop="1" thickBot="1">
      <c r="A193" s="161" t="s">
        <v>8098</v>
      </c>
      <c r="B193" s="174" t="s">
        <v>7849</v>
      </c>
      <c r="C193" s="160" t="s">
        <v>7615</v>
      </c>
      <c r="D193" s="163" t="s">
        <v>7671</v>
      </c>
      <c r="E193" s="164">
        <v>35</v>
      </c>
      <c r="F193" s="165" t="str">
        <f t="shared" si="2"/>
        <v>IIIIIIII</v>
      </c>
      <c r="G193" s="166">
        <v>35.5</v>
      </c>
      <c r="H193" s="175"/>
    </row>
    <row r="194" spans="1:8" ht="38" customHeight="1" thickTop="1" thickBot="1">
      <c r="A194" s="161" t="s">
        <v>8098</v>
      </c>
      <c r="B194" s="174" t="s">
        <v>7849</v>
      </c>
      <c r="C194" s="160" t="s">
        <v>7615</v>
      </c>
      <c r="D194" s="163" t="s">
        <v>7719</v>
      </c>
      <c r="E194" s="164">
        <v>35.5</v>
      </c>
      <c r="F194" s="165" t="str">
        <f t="shared" ref="F194:F257" si="3">REPT("II",E194-31)</f>
        <v>IIIIIIII</v>
      </c>
      <c r="G194" s="166">
        <v>35.5</v>
      </c>
      <c r="H194" s="175"/>
    </row>
    <row r="195" spans="1:8" ht="38" customHeight="1" thickTop="1" thickBot="1">
      <c r="A195" s="161" t="s">
        <v>8098</v>
      </c>
      <c r="B195" s="174" t="s">
        <v>7849</v>
      </c>
      <c r="C195" s="160" t="s">
        <v>7615</v>
      </c>
      <c r="D195" s="163" t="s">
        <v>7963</v>
      </c>
      <c r="E195" s="164">
        <v>40</v>
      </c>
      <c r="F195" s="165" t="str">
        <f t="shared" si="3"/>
        <v>IIIIIIIIIIIIIIIIII</v>
      </c>
      <c r="G195" s="166">
        <v>41</v>
      </c>
      <c r="H195" s="175"/>
    </row>
    <row r="196" spans="1:8" ht="38" customHeight="1" thickTop="1" thickBot="1">
      <c r="A196" s="161" t="s">
        <v>8098</v>
      </c>
      <c r="B196" s="174" t="s">
        <v>7849</v>
      </c>
      <c r="C196" s="160" t="s">
        <v>7615</v>
      </c>
      <c r="D196" s="163" t="s">
        <v>7720</v>
      </c>
      <c r="E196" s="164">
        <v>36</v>
      </c>
      <c r="F196" s="165" t="str">
        <f t="shared" si="3"/>
        <v>IIIIIIIIII</v>
      </c>
      <c r="G196" s="166">
        <v>36.5</v>
      </c>
      <c r="H196" s="175"/>
    </row>
    <row r="197" spans="1:8" ht="38" customHeight="1" thickTop="1" thickBot="1">
      <c r="A197" s="161" t="s">
        <v>8098</v>
      </c>
      <c r="B197" s="174" t="s">
        <v>7849</v>
      </c>
      <c r="C197" s="160" t="s">
        <v>7615</v>
      </c>
      <c r="D197" s="163" t="s">
        <v>7721</v>
      </c>
      <c r="E197" s="164">
        <v>36</v>
      </c>
      <c r="F197" s="165" t="str">
        <f t="shared" si="3"/>
        <v>IIIIIIIIII</v>
      </c>
      <c r="G197" s="166">
        <v>36.5</v>
      </c>
      <c r="H197" s="175"/>
    </row>
    <row r="198" spans="1:8" ht="38" customHeight="1" thickTop="1" thickBot="1">
      <c r="A198" s="161" t="s">
        <v>8098</v>
      </c>
      <c r="B198" s="174" t="s">
        <v>7849</v>
      </c>
      <c r="C198" s="160" t="s">
        <v>7615</v>
      </c>
      <c r="D198" s="163" t="s">
        <v>7756</v>
      </c>
      <c r="E198" s="164">
        <v>37</v>
      </c>
      <c r="F198" s="165" t="str">
        <f t="shared" si="3"/>
        <v>IIIIIIIIIIII</v>
      </c>
      <c r="G198" s="166">
        <v>38.5</v>
      </c>
      <c r="H198" s="175"/>
    </row>
    <row r="199" spans="1:8" ht="38" customHeight="1" thickTop="1" thickBot="1">
      <c r="A199" s="161" t="s">
        <v>8098</v>
      </c>
      <c r="B199" s="174" t="s">
        <v>7849</v>
      </c>
      <c r="C199" s="160" t="s">
        <v>7615</v>
      </c>
      <c r="D199" s="163" t="s">
        <v>7767</v>
      </c>
      <c r="E199" s="164">
        <v>35.5</v>
      </c>
      <c r="F199" s="165" t="str">
        <f t="shared" si="3"/>
        <v>IIIIIIII</v>
      </c>
      <c r="G199" s="166">
        <v>36.5</v>
      </c>
      <c r="H199" s="175"/>
    </row>
    <row r="200" spans="1:8" ht="38" customHeight="1" thickTop="1" thickBot="1">
      <c r="A200" s="161" t="s">
        <v>8098</v>
      </c>
      <c r="B200" s="174" t="s">
        <v>7849</v>
      </c>
      <c r="C200" s="160" t="s">
        <v>7615</v>
      </c>
      <c r="D200" s="163" t="s">
        <v>7922</v>
      </c>
      <c r="E200" s="164">
        <v>41</v>
      </c>
      <c r="F200" s="165" t="str">
        <f t="shared" si="3"/>
        <v>IIIIIIIIIIIIIIIIIIII</v>
      </c>
      <c r="G200" s="166">
        <v>42</v>
      </c>
      <c r="H200" s="175"/>
    </row>
    <row r="201" spans="1:8" ht="38" customHeight="1" thickTop="1" thickBot="1">
      <c r="A201" s="161" t="s">
        <v>8098</v>
      </c>
      <c r="B201" s="174" t="s">
        <v>7849</v>
      </c>
      <c r="C201" s="160" t="s">
        <v>7615</v>
      </c>
      <c r="D201" s="163" t="s">
        <v>8122</v>
      </c>
      <c r="E201" s="164">
        <v>39</v>
      </c>
      <c r="F201" s="165" t="str">
        <f t="shared" si="3"/>
        <v>IIIIIIIIIIIIIIII</v>
      </c>
      <c r="G201" s="166">
        <v>39.5</v>
      </c>
      <c r="H201" s="175"/>
    </row>
    <row r="202" spans="1:8" ht="38" customHeight="1" thickTop="1" thickBot="1">
      <c r="A202" s="161" t="s">
        <v>8098</v>
      </c>
      <c r="B202" s="174" t="s">
        <v>7849</v>
      </c>
      <c r="C202" s="160" t="s">
        <v>7615</v>
      </c>
      <c r="D202" s="163" t="s">
        <v>7722</v>
      </c>
      <c r="E202" s="164">
        <v>39.5</v>
      </c>
      <c r="F202" s="165" t="str">
        <f t="shared" si="3"/>
        <v>IIIIIIIIIIIIIIII</v>
      </c>
      <c r="G202" s="166">
        <v>40</v>
      </c>
      <c r="H202" s="175"/>
    </row>
    <row r="203" spans="1:8" ht="38" customHeight="1" thickTop="1" thickBot="1">
      <c r="A203" s="161" t="s">
        <v>8098</v>
      </c>
      <c r="B203" s="174" t="s">
        <v>7849</v>
      </c>
      <c r="C203" s="160" t="s">
        <v>7615</v>
      </c>
      <c r="D203" s="163" t="s">
        <v>8119</v>
      </c>
      <c r="E203" s="164">
        <v>36</v>
      </c>
      <c r="F203" s="165" t="str">
        <f t="shared" si="3"/>
        <v>IIIIIIIIII</v>
      </c>
      <c r="G203" s="166">
        <v>38</v>
      </c>
      <c r="H203" s="175"/>
    </row>
    <row r="204" spans="1:8" ht="38" customHeight="1" thickTop="1" thickBot="1">
      <c r="A204" s="161" t="s">
        <v>8098</v>
      </c>
      <c r="B204" s="174" t="s">
        <v>7849</v>
      </c>
      <c r="C204" s="160" t="s">
        <v>7615</v>
      </c>
      <c r="D204" s="163" t="s">
        <v>7723</v>
      </c>
      <c r="E204" s="164">
        <v>37</v>
      </c>
      <c r="F204" s="165" t="str">
        <f t="shared" si="3"/>
        <v>IIIIIIIIIIII</v>
      </c>
      <c r="G204" s="166">
        <v>37.5</v>
      </c>
      <c r="H204" s="175"/>
    </row>
    <row r="205" spans="1:8" ht="38" customHeight="1" thickTop="1" thickBot="1">
      <c r="A205" s="161" t="s">
        <v>8098</v>
      </c>
      <c r="B205" s="174" t="s">
        <v>7849</v>
      </c>
      <c r="C205" s="160" t="s">
        <v>7615</v>
      </c>
      <c r="D205" s="163" t="s">
        <v>7724</v>
      </c>
      <c r="E205" s="164">
        <v>34.5</v>
      </c>
      <c r="F205" s="165" t="str">
        <f t="shared" si="3"/>
        <v>IIIIII</v>
      </c>
      <c r="G205" s="166">
        <v>35</v>
      </c>
      <c r="H205" s="175"/>
    </row>
    <row r="206" spans="1:8" ht="38" customHeight="1" thickTop="1" thickBot="1">
      <c r="A206" s="161" t="s">
        <v>8098</v>
      </c>
      <c r="B206" s="174" t="s">
        <v>7849</v>
      </c>
      <c r="C206" s="160" t="s">
        <v>7615</v>
      </c>
      <c r="D206" s="163" t="s">
        <v>8096</v>
      </c>
      <c r="E206" s="164">
        <v>39</v>
      </c>
      <c r="F206" s="165" t="str">
        <f t="shared" si="3"/>
        <v>IIIIIIIIIIIIIIII</v>
      </c>
      <c r="G206" s="166">
        <v>40</v>
      </c>
      <c r="H206" s="175"/>
    </row>
    <row r="207" spans="1:8" ht="38" customHeight="1" thickTop="1" thickBot="1">
      <c r="A207" s="161" t="s">
        <v>8098</v>
      </c>
      <c r="B207" s="174" t="s">
        <v>7849</v>
      </c>
      <c r="C207" s="160" t="s">
        <v>7615</v>
      </c>
      <c r="D207" s="163" t="s">
        <v>7987</v>
      </c>
      <c r="E207" s="164">
        <v>41</v>
      </c>
      <c r="F207" s="165" t="str">
        <f t="shared" si="3"/>
        <v>IIIIIIIIIIIIIIIIIIII</v>
      </c>
      <c r="G207" s="166">
        <v>42</v>
      </c>
      <c r="H207" s="175"/>
    </row>
    <row r="208" spans="1:8" ht="38" customHeight="1" thickTop="1" thickBot="1">
      <c r="A208" s="161" t="s">
        <v>8098</v>
      </c>
      <c r="B208" s="174" t="s">
        <v>7849</v>
      </c>
      <c r="C208" s="160" t="s">
        <v>7615</v>
      </c>
      <c r="D208" s="163" t="s">
        <v>7725</v>
      </c>
      <c r="E208" s="164">
        <v>41</v>
      </c>
      <c r="F208" s="165" t="str">
        <f t="shared" si="3"/>
        <v>IIIIIIIIIIIIIIIIIIII</v>
      </c>
      <c r="G208" s="166">
        <v>42</v>
      </c>
      <c r="H208" s="175"/>
    </row>
    <row r="209" spans="1:8" ht="38" customHeight="1" thickTop="1" thickBot="1">
      <c r="A209" s="161" t="s">
        <v>8098</v>
      </c>
      <c r="B209" s="174" t="s">
        <v>7849</v>
      </c>
      <c r="C209" s="160" t="s">
        <v>7615</v>
      </c>
      <c r="D209" s="163" t="s">
        <v>8097</v>
      </c>
      <c r="E209" s="164">
        <v>34</v>
      </c>
      <c r="F209" s="165" t="str">
        <f t="shared" si="3"/>
        <v>IIIIII</v>
      </c>
      <c r="G209" s="166">
        <v>35</v>
      </c>
      <c r="H209" s="175"/>
    </row>
    <row r="210" spans="1:8" ht="38" customHeight="1" thickTop="1" thickBot="1">
      <c r="A210" s="161" t="s">
        <v>8098</v>
      </c>
      <c r="B210" s="174" t="s">
        <v>7849</v>
      </c>
      <c r="C210" s="160" t="s">
        <v>7615</v>
      </c>
      <c r="D210" s="163" t="s">
        <v>7823</v>
      </c>
      <c r="E210" s="164">
        <v>34.5</v>
      </c>
      <c r="F210" s="165" t="str">
        <f t="shared" si="3"/>
        <v>IIIIII</v>
      </c>
      <c r="G210" s="166">
        <v>34.5</v>
      </c>
      <c r="H210" s="175"/>
    </row>
    <row r="211" spans="1:8" ht="38" customHeight="1" thickTop="1" thickBot="1">
      <c r="A211" s="161" t="s">
        <v>8098</v>
      </c>
      <c r="B211" s="174" t="s">
        <v>7849</v>
      </c>
      <c r="C211" s="160" t="s">
        <v>7615</v>
      </c>
      <c r="D211" s="163" t="s">
        <v>7768</v>
      </c>
      <c r="E211" s="164">
        <v>35.5</v>
      </c>
      <c r="F211" s="165" t="str">
        <f t="shared" si="3"/>
        <v>IIIIIIII</v>
      </c>
      <c r="G211" s="166">
        <v>36</v>
      </c>
      <c r="H211" s="175"/>
    </row>
    <row r="212" spans="1:8" ht="38" customHeight="1" thickTop="1" thickBot="1">
      <c r="A212" s="161" t="s">
        <v>8098</v>
      </c>
      <c r="B212" s="174" t="s">
        <v>7849</v>
      </c>
      <c r="C212" s="160" t="s">
        <v>7615</v>
      </c>
      <c r="D212" s="163" t="s">
        <v>7726</v>
      </c>
      <c r="E212" s="164">
        <v>37</v>
      </c>
      <c r="F212" s="165" t="str">
        <f t="shared" si="3"/>
        <v>IIIIIIIIIIII</v>
      </c>
      <c r="G212" s="166">
        <v>38</v>
      </c>
      <c r="H212" s="175"/>
    </row>
    <row r="213" spans="1:8" ht="38" customHeight="1" thickTop="1" thickBot="1">
      <c r="A213" s="161" t="s">
        <v>8098</v>
      </c>
      <c r="B213" s="174" t="s">
        <v>7849</v>
      </c>
      <c r="C213" s="160" t="s">
        <v>7615</v>
      </c>
      <c r="D213" s="163" t="s">
        <v>7727</v>
      </c>
      <c r="E213" s="164">
        <v>36</v>
      </c>
      <c r="F213" s="165" t="str">
        <f t="shared" si="3"/>
        <v>IIIIIIIIII</v>
      </c>
      <c r="G213" s="166">
        <v>37</v>
      </c>
      <c r="H213" s="175"/>
    </row>
    <row r="214" spans="1:8" ht="38" customHeight="1" thickTop="1" thickBot="1">
      <c r="A214" s="161" t="s">
        <v>8098</v>
      </c>
      <c r="B214" s="174" t="s">
        <v>7849</v>
      </c>
      <c r="C214" s="160" t="s">
        <v>7615</v>
      </c>
      <c r="D214" s="163" t="s">
        <v>7968</v>
      </c>
      <c r="E214" s="164">
        <v>38</v>
      </c>
      <c r="F214" s="165" t="str">
        <f t="shared" si="3"/>
        <v>IIIIIIIIIIIIII</v>
      </c>
      <c r="G214" s="166">
        <v>38</v>
      </c>
      <c r="H214" s="175"/>
    </row>
    <row r="215" spans="1:8" ht="38" customHeight="1" thickTop="1" thickBot="1">
      <c r="A215" s="161" t="s">
        <v>8205</v>
      </c>
      <c r="B215" s="176" t="s">
        <v>8206</v>
      </c>
      <c r="C215" s="160" t="s">
        <v>7729</v>
      </c>
      <c r="D215" s="163" t="s">
        <v>7776</v>
      </c>
      <c r="E215" s="164">
        <v>36</v>
      </c>
      <c r="F215" s="165" t="str">
        <f t="shared" si="3"/>
        <v>IIIIIIIIII</v>
      </c>
      <c r="G215" s="166">
        <v>37</v>
      </c>
      <c r="H215" s="167"/>
    </row>
    <row r="216" spans="1:8" ht="38" customHeight="1" thickTop="1" thickBot="1">
      <c r="A216" s="161" t="s">
        <v>8205</v>
      </c>
      <c r="B216" s="176" t="s">
        <v>8206</v>
      </c>
      <c r="C216" s="160" t="s">
        <v>7729</v>
      </c>
      <c r="D216" s="163" t="s">
        <v>7777</v>
      </c>
      <c r="E216" s="164">
        <v>36</v>
      </c>
      <c r="F216" s="165" t="str">
        <f t="shared" si="3"/>
        <v>IIIIIIIIII</v>
      </c>
      <c r="G216" s="166">
        <v>37</v>
      </c>
      <c r="H216" s="167"/>
    </row>
    <row r="217" spans="1:8" ht="38" customHeight="1" thickTop="1" thickBot="1">
      <c r="A217" s="161" t="s">
        <v>8205</v>
      </c>
      <c r="B217" s="176" t="s">
        <v>8206</v>
      </c>
      <c r="C217" s="160" t="s">
        <v>7729</v>
      </c>
      <c r="D217" s="163" t="s">
        <v>7906</v>
      </c>
      <c r="E217" s="164">
        <v>41</v>
      </c>
      <c r="F217" s="165" t="str">
        <f t="shared" si="3"/>
        <v>IIIIIIIIIIIIIIIIIIII</v>
      </c>
      <c r="G217" s="166">
        <v>42</v>
      </c>
      <c r="H217" s="167"/>
    </row>
    <row r="218" spans="1:8" ht="38" customHeight="1" thickTop="1" thickBot="1">
      <c r="A218" s="161" t="s">
        <v>8205</v>
      </c>
      <c r="B218" s="176" t="s">
        <v>8206</v>
      </c>
      <c r="C218" s="160" t="s">
        <v>7729</v>
      </c>
      <c r="D218" s="163" t="s">
        <v>7778</v>
      </c>
      <c r="E218" s="164">
        <v>35</v>
      </c>
      <c r="F218" s="165" t="str">
        <f t="shared" si="3"/>
        <v>IIIIIIII</v>
      </c>
      <c r="G218" s="166">
        <v>36</v>
      </c>
      <c r="H218" s="167"/>
    </row>
    <row r="219" spans="1:8" ht="38" customHeight="1" thickTop="1" thickBot="1">
      <c r="A219" s="161" t="s">
        <v>8205</v>
      </c>
      <c r="B219" s="176" t="s">
        <v>8206</v>
      </c>
      <c r="C219" s="160" t="s">
        <v>7729</v>
      </c>
      <c r="D219" s="178" t="s">
        <v>8106</v>
      </c>
      <c r="E219" s="164">
        <v>36</v>
      </c>
      <c r="F219" s="165" t="str">
        <f t="shared" si="3"/>
        <v>IIIIIIIIII</v>
      </c>
      <c r="G219" s="166">
        <v>37</v>
      </c>
      <c r="H219" s="167"/>
    </row>
    <row r="220" spans="1:8" ht="38" customHeight="1" thickTop="1" thickBot="1">
      <c r="A220" s="161" t="s">
        <v>8205</v>
      </c>
      <c r="B220" s="176" t="s">
        <v>8206</v>
      </c>
      <c r="C220" s="160" t="s">
        <v>7729</v>
      </c>
      <c r="D220" s="163" t="s">
        <v>7779</v>
      </c>
      <c r="E220" s="164">
        <v>36</v>
      </c>
      <c r="F220" s="165" t="str">
        <f t="shared" si="3"/>
        <v>IIIIIIIIII</v>
      </c>
      <c r="G220" s="166">
        <v>37</v>
      </c>
      <c r="H220" s="167"/>
    </row>
    <row r="221" spans="1:8" ht="38" customHeight="1" thickTop="1" thickBot="1">
      <c r="A221" s="161" t="s">
        <v>8205</v>
      </c>
      <c r="B221" s="176" t="s">
        <v>8206</v>
      </c>
      <c r="C221" s="160" t="s">
        <v>7729</v>
      </c>
      <c r="D221" s="163" t="s">
        <v>7780</v>
      </c>
      <c r="E221" s="164">
        <v>35</v>
      </c>
      <c r="F221" s="165" t="str">
        <f t="shared" si="3"/>
        <v>IIIIIIII</v>
      </c>
      <c r="G221" s="166">
        <v>36</v>
      </c>
      <c r="H221" s="167"/>
    </row>
    <row r="222" spans="1:8" ht="38" customHeight="1" thickTop="1" thickBot="1">
      <c r="A222" s="161" t="s">
        <v>8205</v>
      </c>
      <c r="B222" s="176" t="s">
        <v>8206</v>
      </c>
      <c r="C222" s="160" t="s">
        <v>7729</v>
      </c>
      <c r="D222" s="178" t="s">
        <v>8104</v>
      </c>
      <c r="E222" s="164">
        <v>35</v>
      </c>
      <c r="F222" s="165" t="str">
        <f t="shared" si="3"/>
        <v>IIIIIIII</v>
      </c>
      <c r="G222" s="166">
        <v>36</v>
      </c>
      <c r="H222" s="167"/>
    </row>
    <row r="223" spans="1:8" ht="38" customHeight="1" thickTop="1" thickBot="1">
      <c r="A223" s="161" t="s">
        <v>8205</v>
      </c>
      <c r="B223" s="176" t="s">
        <v>8206</v>
      </c>
      <c r="C223" s="160" t="s">
        <v>7729</v>
      </c>
      <c r="D223" s="163" t="s">
        <v>7781</v>
      </c>
      <c r="E223" s="164">
        <v>36</v>
      </c>
      <c r="F223" s="165" t="str">
        <f t="shared" si="3"/>
        <v>IIIIIIIIII</v>
      </c>
      <c r="G223" s="166">
        <v>38</v>
      </c>
      <c r="H223" s="167"/>
    </row>
    <row r="224" spans="1:8" ht="38" customHeight="1" thickTop="1" thickBot="1">
      <c r="A224" s="161" t="s">
        <v>8205</v>
      </c>
      <c r="B224" s="176" t="s">
        <v>8206</v>
      </c>
      <c r="C224" s="160" t="s">
        <v>7729</v>
      </c>
      <c r="D224" s="163" t="s">
        <v>7782</v>
      </c>
      <c r="E224" s="164">
        <v>37</v>
      </c>
      <c r="F224" s="165" t="str">
        <f t="shared" si="3"/>
        <v>IIIIIIIIIIII</v>
      </c>
      <c r="G224" s="166">
        <v>38</v>
      </c>
      <c r="H224" s="167"/>
    </row>
    <row r="225" spans="1:8" ht="38" customHeight="1" thickTop="1" thickBot="1">
      <c r="A225" s="161" t="s">
        <v>8205</v>
      </c>
      <c r="B225" s="176" t="s">
        <v>8206</v>
      </c>
      <c r="C225" s="160" t="s">
        <v>7729</v>
      </c>
      <c r="D225" s="163" t="s">
        <v>7907</v>
      </c>
      <c r="E225" s="164">
        <v>37</v>
      </c>
      <c r="F225" s="165" t="str">
        <f t="shared" si="3"/>
        <v>IIIIIIIIIIII</v>
      </c>
      <c r="G225" s="166">
        <v>38</v>
      </c>
      <c r="H225" s="167"/>
    </row>
    <row r="226" spans="1:8" ht="38" customHeight="1" thickTop="1" thickBot="1">
      <c r="A226" s="161" t="s">
        <v>8205</v>
      </c>
      <c r="B226" s="176" t="s">
        <v>8206</v>
      </c>
      <c r="C226" s="160" t="s">
        <v>7729</v>
      </c>
      <c r="D226" s="163" t="s">
        <v>7908</v>
      </c>
      <c r="E226" s="164">
        <v>38</v>
      </c>
      <c r="F226" s="165" t="str">
        <f t="shared" si="3"/>
        <v>IIIIIIIIIIIIII</v>
      </c>
      <c r="G226" s="166">
        <v>39</v>
      </c>
      <c r="H226" s="167"/>
    </row>
    <row r="227" spans="1:8" ht="38" customHeight="1" thickTop="1" thickBot="1">
      <c r="A227" s="161" t="s">
        <v>8205</v>
      </c>
      <c r="B227" s="176" t="s">
        <v>8206</v>
      </c>
      <c r="C227" s="160" t="s">
        <v>7729</v>
      </c>
      <c r="D227" s="163" t="s">
        <v>7783</v>
      </c>
      <c r="E227" s="164">
        <v>36</v>
      </c>
      <c r="F227" s="165" t="str">
        <f t="shared" si="3"/>
        <v>IIIIIIIIII</v>
      </c>
      <c r="G227" s="166">
        <v>37</v>
      </c>
      <c r="H227" s="167"/>
    </row>
    <row r="228" spans="1:8" ht="38" customHeight="1" thickTop="1" thickBot="1">
      <c r="A228" s="161" t="s">
        <v>8205</v>
      </c>
      <c r="B228" s="176" t="s">
        <v>8206</v>
      </c>
      <c r="C228" s="160" t="s">
        <v>7729</v>
      </c>
      <c r="D228" s="178" t="s">
        <v>8108</v>
      </c>
      <c r="E228" s="164">
        <v>37</v>
      </c>
      <c r="F228" s="165" t="str">
        <f t="shared" si="3"/>
        <v>IIIIIIIIIIII</v>
      </c>
      <c r="G228" s="166">
        <v>37</v>
      </c>
      <c r="H228" s="167"/>
    </row>
    <row r="229" spans="1:8" ht="38" customHeight="1" thickTop="1" thickBot="1">
      <c r="A229" s="161" t="s">
        <v>8205</v>
      </c>
      <c r="B229" s="176" t="s">
        <v>8206</v>
      </c>
      <c r="C229" s="160" t="s">
        <v>7729</v>
      </c>
      <c r="D229" s="163" t="s">
        <v>7909</v>
      </c>
      <c r="E229" s="164">
        <v>36</v>
      </c>
      <c r="F229" s="165" t="str">
        <f t="shared" si="3"/>
        <v>IIIIIIIIII</v>
      </c>
      <c r="G229" s="166">
        <v>36</v>
      </c>
      <c r="H229" s="167"/>
    </row>
    <row r="230" spans="1:8" ht="38" customHeight="1" thickTop="1" thickBot="1">
      <c r="A230" s="161" t="s">
        <v>8205</v>
      </c>
      <c r="B230" s="176" t="s">
        <v>8206</v>
      </c>
      <c r="C230" s="160" t="s">
        <v>7729</v>
      </c>
      <c r="D230" s="163" t="s">
        <v>7985</v>
      </c>
      <c r="E230" s="164">
        <v>35</v>
      </c>
      <c r="F230" s="165" t="str">
        <f t="shared" si="3"/>
        <v>IIIIIIII</v>
      </c>
      <c r="G230" s="166">
        <v>36</v>
      </c>
      <c r="H230" s="167"/>
    </row>
    <row r="231" spans="1:8" ht="38" customHeight="1" thickTop="1" thickBot="1">
      <c r="A231" s="161" t="s">
        <v>8205</v>
      </c>
      <c r="B231" s="176" t="s">
        <v>8206</v>
      </c>
      <c r="C231" s="160" t="s">
        <v>7729</v>
      </c>
      <c r="D231" s="163" t="s">
        <v>7784</v>
      </c>
      <c r="E231" s="164">
        <v>39</v>
      </c>
      <c r="F231" s="165" t="str">
        <f t="shared" si="3"/>
        <v>IIIIIIIIIIIIIIII</v>
      </c>
      <c r="G231" s="166">
        <v>40</v>
      </c>
      <c r="H231" s="167"/>
    </row>
    <row r="232" spans="1:8" ht="38" customHeight="1" thickTop="1" thickBot="1">
      <c r="A232" s="161" t="s">
        <v>8205</v>
      </c>
      <c r="B232" s="176" t="s">
        <v>8206</v>
      </c>
      <c r="C232" s="160" t="s">
        <v>7729</v>
      </c>
      <c r="D232" s="163" t="s">
        <v>7785</v>
      </c>
      <c r="E232" s="164">
        <v>36</v>
      </c>
      <c r="F232" s="165" t="str">
        <f t="shared" si="3"/>
        <v>IIIIIIIIII</v>
      </c>
      <c r="G232" s="166">
        <v>37</v>
      </c>
      <c r="H232" s="167"/>
    </row>
    <row r="233" spans="1:8" ht="38" customHeight="1" thickTop="1" thickBot="1">
      <c r="A233" s="161" t="s">
        <v>8205</v>
      </c>
      <c r="B233" s="176" t="s">
        <v>8206</v>
      </c>
      <c r="C233" s="160" t="s">
        <v>7729</v>
      </c>
      <c r="D233" s="163" t="s">
        <v>7786</v>
      </c>
      <c r="E233" s="164">
        <v>34</v>
      </c>
      <c r="F233" s="165" t="str">
        <f t="shared" si="3"/>
        <v>IIIIII</v>
      </c>
      <c r="G233" s="166">
        <v>35</v>
      </c>
      <c r="H233" s="167"/>
    </row>
    <row r="234" spans="1:8" ht="38" customHeight="1" thickTop="1" thickBot="1">
      <c r="A234" s="161" t="s">
        <v>8205</v>
      </c>
      <c r="B234" s="176" t="s">
        <v>8206</v>
      </c>
      <c r="C234" s="160" t="s">
        <v>7729</v>
      </c>
      <c r="D234" s="163" t="s">
        <v>7787</v>
      </c>
      <c r="E234" s="164">
        <v>33</v>
      </c>
      <c r="F234" s="165" t="str">
        <f t="shared" si="3"/>
        <v>IIII</v>
      </c>
      <c r="G234" s="166">
        <v>35</v>
      </c>
      <c r="H234" s="167"/>
    </row>
    <row r="235" spans="1:8" ht="38" customHeight="1" thickTop="1" thickBot="1">
      <c r="A235" s="161" t="s">
        <v>8205</v>
      </c>
      <c r="B235" s="176" t="s">
        <v>8206</v>
      </c>
      <c r="C235" s="160" t="s">
        <v>7729</v>
      </c>
      <c r="D235" s="178" t="s">
        <v>8105</v>
      </c>
      <c r="E235" s="164">
        <v>35</v>
      </c>
      <c r="F235" s="165" t="str">
        <f t="shared" si="3"/>
        <v>IIIIIIII</v>
      </c>
      <c r="G235" s="166">
        <v>36</v>
      </c>
      <c r="H235" s="167"/>
    </row>
    <row r="236" spans="1:8" ht="38" customHeight="1" thickTop="1" thickBot="1">
      <c r="A236" s="161" t="s">
        <v>8205</v>
      </c>
      <c r="B236" s="176" t="s">
        <v>8206</v>
      </c>
      <c r="C236" s="160" t="s">
        <v>7729</v>
      </c>
      <c r="D236" s="163" t="s">
        <v>7910</v>
      </c>
      <c r="E236" s="164">
        <v>34</v>
      </c>
      <c r="F236" s="165" t="str">
        <f t="shared" si="3"/>
        <v>IIIIII</v>
      </c>
      <c r="G236" s="166">
        <v>35</v>
      </c>
      <c r="H236" s="167"/>
    </row>
    <row r="237" spans="1:8" ht="38" customHeight="1" thickTop="1" thickBot="1">
      <c r="A237" s="161" t="s">
        <v>8205</v>
      </c>
      <c r="B237" s="176" t="s">
        <v>8206</v>
      </c>
      <c r="C237" s="160" t="s">
        <v>7729</v>
      </c>
      <c r="D237" s="163" t="s">
        <v>7805</v>
      </c>
      <c r="E237" s="164">
        <v>37</v>
      </c>
      <c r="F237" s="165" t="str">
        <f t="shared" si="3"/>
        <v>IIIIIIIIIIII</v>
      </c>
      <c r="G237" s="166">
        <v>38</v>
      </c>
      <c r="H237" s="167"/>
    </row>
    <row r="238" spans="1:8" ht="38" customHeight="1" thickTop="1" thickBot="1">
      <c r="A238" s="161" t="s">
        <v>8205</v>
      </c>
      <c r="B238" s="176" t="s">
        <v>8206</v>
      </c>
      <c r="C238" s="160" t="s">
        <v>7729</v>
      </c>
      <c r="D238" s="163" t="s">
        <v>7832</v>
      </c>
      <c r="E238" s="164">
        <v>40</v>
      </c>
      <c r="F238" s="165" t="str">
        <f t="shared" si="3"/>
        <v>IIIIIIIIIIIIIIIIII</v>
      </c>
      <c r="G238" s="166">
        <v>41</v>
      </c>
      <c r="H238" s="167"/>
    </row>
    <row r="239" spans="1:8" ht="38" customHeight="1" thickTop="1" thickBot="1">
      <c r="A239" s="161" t="s">
        <v>8205</v>
      </c>
      <c r="B239" s="176" t="s">
        <v>8206</v>
      </c>
      <c r="C239" s="160" t="s">
        <v>7729</v>
      </c>
      <c r="D239" s="163" t="s">
        <v>7955</v>
      </c>
      <c r="E239" s="164">
        <v>36</v>
      </c>
      <c r="F239" s="165" t="str">
        <f t="shared" si="3"/>
        <v>IIIIIIIIII</v>
      </c>
      <c r="G239" s="166">
        <v>37</v>
      </c>
      <c r="H239" s="167"/>
    </row>
    <row r="240" spans="1:8" ht="38" customHeight="1" thickTop="1" thickBot="1">
      <c r="A240" s="161" t="s">
        <v>8205</v>
      </c>
      <c r="B240" s="170" t="s">
        <v>8206</v>
      </c>
      <c r="C240" s="160" t="s">
        <v>7684</v>
      </c>
      <c r="D240" s="163" t="s">
        <v>7911</v>
      </c>
      <c r="E240" s="164">
        <v>41</v>
      </c>
      <c r="F240" s="165" t="str">
        <f t="shared" si="3"/>
        <v>IIIIIIIIIIIIIIIIIIII</v>
      </c>
      <c r="G240" s="166">
        <v>42</v>
      </c>
      <c r="H240" s="171"/>
    </row>
    <row r="241" spans="1:8" ht="38" customHeight="1" thickTop="1" thickBot="1">
      <c r="A241" s="161" t="s">
        <v>8205</v>
      </c>
      <c r="B241" s="170" t="s">
        <v>8206</v>
      </c>
      <c r="C241" s="160" t="s">
        <v>7684</v>
      </c>
      <c r="D241" s="163" t="s">
        <v>7912</v>
      </c>
      <c r="E241" s="164">
        <v>41</v>
      </c>
      <c r="F241" s="165" t="str">
        <f t="shared" si="3"/>
        <v>IIIIIIIIIIIIIIIIIIII</v>
      </c>
      <c r="G241" s="166">
        <v>42</v>
      </c>
      <c r="H241" s="171"/>
    </row>
    <row r="242" spans="1:8" ht="38" customHeight="1" thickTop="1" thickBot="1">
      <c r="A242" s="161" t="s">
        <v>8205</v>
      </c>
      <c r="B242" s="170" t="s">
        <v>8206</v>
      </c>
      <c r="C242" s="160" t="s">
        <v>7684</v>
      </c>
      <c r="D242" s="163" t="s">
        <v>8086</v>
      </c>
      <c r="E242" s="164">
        <v>38</v>
      </c>
      <c r="F242" s="165" t="str">
        <f t="shared" si="3"/>
        <v>IIIIIIIIIIIIII</v>
      </c>
      <c r="G242" s="166">
        <v>39</v>
      </c>
      <c r="H242" s="171"/>
    </row>
    <row r="243" spans="1:8" ht="38" customHeight="1" thickTop="1" thickBot="1">
      <c r="A243" s="161" t="s">
        <v>8205</v>
      </c>
      <c r="B243" s="170" t="s">
        <v>8206</v>
      </c>
      <c r="C243" s="160" t="s">
        <v>7684</v>
      </c>
      <c r="D243" s="163" t="s">
        <v>7833</v>
      </c>
      <c r="E243" s="164">
        <v>35</v>
      </c>
      <c r="F243" s="165" t="str">
        <f t="shared" si="3"/>
        <v>IIIIIIII</v>
      </c>
      <c r="G243" s="166">
        <v>35</v>
      </c>
      <c r="H243" s="171"/>
    </row>
    <row r="244" spans="1:8" ht="38" customHeight="1" thickTop="1" thickBot="1">
      <c r="A244" s="161" t="s">
        <v>8205</v>
      </c>
      <c r="B244" s="170" t="s">
        <v>8206</v>
      </c>
      <c r="C244" s="160" t="s">
        <v>7684</v>
      </c>
      <c r="D244" s="163" t="s">
        <v>7788</v>
      </c>
      <c r="E244" s="164">
        <v>37</v>
      </c>
      <c r="F244" s="165" t="str">
        <f t="shared" si="3"/>
        <v>IIIIIIIIIIII</v>
      </c>
      <c r="G244" s="166">
        <v>38</v>
      </c>
      <c r="H244" s="171"/>
    </row>
    <row r="245" spans="1:8" ht="38" customHeight="1" thickTop="1" thickBot="1">
      <c r="A245" s="161" t="s">
        <v>8205</v>
      </c>
      <c r="B245" s="170" t="s">
        <v>8206</v>
      </c>
      <c r="C245" s="160" t="s">
        <v>7684</v>
      </c>
      <c r="D245" s="163" t="s">
        <v>7789</v>
      </c>
      <c r="E245" s="164">
        <v>40</v>
      </c>
      <c r="F245" s="165" t="str">
        <f t="shared" si="3"/>
        <v>IIIIIIIIIIIIIIIIII</v>
      </c>
      <c r="G245" s="166">
        <v>41</v>
      </c>
      <c r="H245" s="171"/>
    </row>
    <row r="246" spans="1:8" ht="38" customHeight="1" thickTop="1" thickBot="1">
      <c r="A246" s="161" t="s">
        <v>8205</v>
      </c>
      <c r="B246" s="170" t="s">
        <v>8206</v>
      </c>
      <c r="C246" s="160" t="s">
        <v>7684</v>
      </c>
      <c r="D246" s="163" t="s">
        <v>7790</v>
      </c>
      <c r="E246" s="164">
        <v>36</v>
      </c>
      <c r="F246" s="165" t="str">
        <f t="shared" si="3"/>
        <v>IIIIIIIIII</v>
      </c>
      <c r="G246" s="166">
        <v>37</v>
      </c>
      <c r="H246" s="171"/>
    </row>
    <row r="247" spans="1:8" ht="38" customHeight="1" thickTop="1" thickBot="1">
      <c r="A247" s="161" t="s">
        <v>8205</v>
      </c>
      <c r="B247" s="170" t="s">
        <v>8206</v>
      </c>
      <c r="C247" s="160" t="s">
        <v>7684</v>
      </c>
      <c r="D247" s="163" t="s">
        <v>7791</v>
      </c>
      <c r="E247" s="164">
        <v>35</v>
      </c>
      <c r="F247" s="165" t="str">
        <f t="shared" si="3"/>
        <v>IIIIIIII</v>
      </c>
      <c r="G247" s="166">
        <v>36</v>
      </c>
      <c r="H247" s="171"/>
    </row>
    <row r="248" spans="1:8" ht="38" customHeight="1" thickTop="1" thickBot="1">
      <c r="A248" s="161" t="s">
        <v>8205</v>
      </c>
      <c r="B248" s="170" t="s">
        <v>8206</v>
      </c>
      <c r="C248" s="160" t="s">
        <v>7684</v>
      </c>
      <c r="D248" s="163" t="s">
        <v>7792</v>
      </c>
      <c r="E248" s="164">
        <v>35</v>
      </c>
      <c r="F248" s="165" t="str">
        <f t="shared" si="3"/>
        <v>IIIIIIII</v>
      </c>
      <c r="G248" s="166">
        <v>36</v>
      </c>
      <c r="H248" s="171"/>
    </row>
    <row r="249" spans="1:8" ht="38" customHeight="1" thickTop="1" thickBot="1">
      <c r="A249" s="161" t="s">
        <v>8205</v>
      </c>
      <c r="B249" s="170" t="s">
        <v>8206</v>
      </c>
      <c r="C249" s="160" t="s">
        <v>7684</v>
      </c>
      <c r="D249" s="163" t="s">
        <v>7793</v>
      </c>
      <c r="E249" s="164">
        <v>39</v>
      </c>
      <c r="F249" s="165" t="str">
        <f t="shared" si="3"/>
        <v>IIIIIIIIIIIIIIII</v>
      </c>
      <c r="G249" s="166">
        <v>40</v>
      </c>
      <c r="H249" s="171"/>
    </row>
    <row r="250" spans="1:8" ht="38" customHeight="1" thickTop="1" thickBot="1">
      <c r="A250" s="161" t="s">
        <v>8205</v>
      </c>
      <c r="B250" s="170" t="s">
        <v>8206</v>
      </c>
      <c r="C250" s="160" t="s">
        <v>7684</v>
      </c>
      <c r="D250" s="163" t="s">
        <v>7794</v>
      </c>
      <c r="E250" s="164">
        <v>37</v>
      </c>
      <c r="F250" s="165" t="str">
        <f t="shared" si="3"/>
        <v>IIIIIIIIIIII</v>
      </c>
      <c r="G250" s="166">
        <v>38</v>
      </c>
      <c r="H250" s="171"/>
    </row>
    <row r="251" spans="1:8" ht="38" customHeight="1" thickTop="1" thickBot="1">
      <c r="A251" s="161" t="s">
        <v>8205</v>
      </c>
      <c r="B251" s="170" t="s">
        <v>8206</v>
      </c>
      <c r="C251" s="160" t="s">
        <v>7684</v>
      </c>
      <c r="D251" s="163" t="s">
        <v>7948</v>
      </c>
      <c r="E251" s="164">
        <v>38</v>
      </c>
      <c r="F251" s="165" t="str">
        <f t="shared" si="3"/>
        <v>IIIIIIIIIIIIII</v>
      </c>
      <c r="G251" s="166">
        <v>39</v>
      </c>
      <c r="H251" s="171"/>
    </row>
    <row r="252" spans="1:8" ht="38" customHeight="1" thickTop="1" thickBot="1">
      <c r="A252" s="161" t="s">
        <v>8205</v>
      </c>
      <c r="B252" s="170" t="s">
        <v>8206</v>
      </c>
      <c r="C252" s="160" t="s">
        <v>7684</v>
      </c>
      <c r="D252" s="163" t="s">
        <v>7913</v>
      </c>
      <c r="E252" s="164">
        <v>38</v>
      </c>
      <c r="F252" s="165" t="str">
        <f t="shared" si="3"/>
        <v>IIIIIIIIIIIIII</v>
      </c>
      <c r="G252" s="166">
        <v>39</v>
      </c>
      <c r="H252" s="171"/>
    </row>
    <row r="253" spans="1:8" ht="38" customHeight="1" thickTop="1" thickBot="1">
      <c r="A253" s="161" t="s">
        <v>8205</v>
      </c>
      <c r="B253" s="170" t="s">
        <v>8206</v>
      </c>
      <c r="C253" s="160" t="s">
        <v>7684</v>
      </c>
      <c r="D253" s="163" t="s">
        <v>7795</v>
      </c>
      <c r="E253" s="164">
        <v>34</v>
      </c>
      <c r="F253" s="165" t="str">
        <f t="shared" si="3"/>
        <v>IIIIII</v>
      </c>
      <c r="G253" s="166">
        <v>35</v>
      </c>
      <c r="H253" s="171"/>
    </row>
    <row r="254" spans="1:8" ht="38" customHeight="1" thickTop="1" thickBot="1">
      <c r="A254" s="161" t="s">
        <v>8205</v>
      </c>
      <c r="B254" s="170" t="s">
        <v>8206</v>
      </c>
      <c r="C254" s="160" t="s">
        <v>7684</v>
      </c>
      <c r="D254" s="163" t="s">
        <v>7796</v>
      </c>
      <c r="E254" s="164">
        <v>35</v>
      </c>
      <c r="F254" s="165" t="str">
        <f t="shared" si="3"/>
        <v>IIIIIIII</v>
      </c>
      <c r="G254" s="166">
        <v>36</v>
      </c>
      <c r="H254" s="171"/>
    </row>
    <row r="255" spans="1:8" ht="38" customHeight="1" thickTop="1" thickBot="1">
      <c r="A255" s="161" t="s">
        <v>8205</v>
      </c>
      <c r="B255" s="170" t="s">
        <v>8206</v>
      </c>
      <c r="C255" s="160" t="s">
        <v>7684</v>
      </c>
      <c r="D255" s="163" t="s">
        <v>7797</v>
      </c>
      <c r="E255" s="164">
        <v>36</v>
      </c>
      <c r="F255" s="165" t="str">
        <f t="shared" si="3"/>
        <v>IIIIIIIIII</v>
      </c>
      <c r="G255" s="166">
        <v>37</v>
      </c>
      <c r="H255" s="171"/>
    </row>
    <row r="256" spans="1:8" ht="38" customHeight="1" thickTop="1" thickBot="1">
      <c r="A256" s="161" t="s">
        <v>8205</v>
      </c>
      <c r="B256" s="170" t="s">
        <v>8206</v>
      </c>
      <c r="C256" s="160" t="s">
        <v>7684</v>
      </c>
      <c r="D256" s="163" t="s">
        <v>8087</v>
      </c>
      <c r="E256" s="164">
        <v>35</v>
      </c>
      <c r="F256" s="165" t="str">
        <f t="shared" si="3"/>
        <v>IIIIIIII</v>
      </c>
      <c r="G256" s="166">
        <v>36</v>
      </c>
      <c r="H256" s="171"/>
    </row>
    <row r="257" spans="1:8" ht="38" customHeight="1" thickTop="1" thickBot="1">
      <c r="A257" s="161" t="s">
        <v>8205</v>
      </c>
      <c r="B257" s="170" t="s">
        <v>8206</v>
      </c>
      <c r="C257" s="160" t="s">
        <v>7684</v>
      </c>
      <c r="D257" s="163" t="s">
        <v>7798</v>
      </c>
      <c r="E257" s="164">
        <v>34</v>
      </c>
      <c r="F257" s="165" t="str">
        <f t="shared" si="3"/>
        <v>IIIIII</v>
      </c>
      <c r="G257" s="166">
        <v>35</v>
      </c>
      <c r="H257" s="171"/>
    </row>
    <row r="258" spans="1:8" ht="38" customHeight="1" thickTop="1" thickBot="1">
      <c r="A258" s="161" t="s">
        <v>8205</v>
      </c>
      <c r="B258" s="170" t="s">
        <v>8206</v>
      </c>
      <c r="C258" s="160" t="s">
        <v>7684</v>
      </c>
      <c r="D258" s="163" t="s">
        <v>7834</v>
      </c>
      <c r="E258" s="164">
        <v>35</v>
      </c>
      <c r="F258" s="165" t="str">
        <f t="shared" ref="F258:F290" si="4">REPT("II",E258-31)</f>
        <v>IIIIIIII</v>
      </c>
      <c r="G258" s="166">
        <v>36</v>
      </c>
      <c r="H258" s="171"/>
    </row>
    <row r="259" spans="1:8" ht="38" customHeight="1" thickTop="1" thickBot="1">
      <c r="A259" s="161" t="s">
        <v>8205</v>
      </c>
      <c r="B259" s="170" t="s">
        <v>8206</v>
      </c>
      <c r="C259" s="160" t="s">
        <v>7684</v>
      </c>
      <c r="D259" s="163" t="s">
        <v>7954</v>
      </c>
      <c r="E259" s="164">
        <v>36</v>
      </c>
      <c r="F259" s="165" t="str">
        <f t="shared" si="4"/>
        <v>IIIIIIIIII</v>
      </c>
      <c r="G259" s="166">
        <v>37</v>
      </c>
      <c r="H259" s="171"/>
    </row>
    <row r="260" spans="1:8" ht="38" customHeight="1" thickTop="1" thickBot="1">
      <c r="A260" s="161" t="s">
        <v>8205</v>
      </c>
      <c r="B260" s="170" t="s">
        <v>8206</v>
      </c>
      <c r="C260" s="160" t="s">
        <v>7684</v>
      </c>
      <c r="D260" s="163" t="s">
        <v>7956</v>
      </c>
      <c r="E260" s="164">
        <v>36</v>
      </c>
      <c r="F260" s="165" t="str">
        <f t="shared" si="4"/>
        <v>IIIIIIIIII</v>
      </c>
      <c r="G260" s="166">
        <v>37</v>
      </c>
      <c r="H260" s="171"/>
    </row>
    <row r="261" spans="1:8" ht="38" customHeight="1" thickTop="1" thickBot="1">
      <c r="A261" s="161" t="s">
        <v>8205</v>
      </c>
      <c r="B261" s="172" t="s">
        <v>8206</v>
      </c>
      <c r="C261" s="160" t="s">
        <v>7613</v>
      </c>
      <c r="D261" s="163" t="s">
        <v>7835</v>
      </c>
      <c r="E261" s="164">
        <v>35</v>
      </c>
      <c r="F261" s="165" t="str">
        <f t="shared" si="4"/>
        <v>IIIIIIII</v>
      </c>
      <c r="G261" s="166">
        <v>35</v>
      </c>
      <c r="H261" s="173"/>
    </row>
    <row r="262" spans="1:8" ht="38" customHeight="1" thickTop="1" thickBot="1">
      <c r="A262" s="161" t="s">
        <v>8205</v>
      </c>
      <c r="B262" s="172" t="s">
        <v>8206</v>
      </c>
      <c r="C262" s="160" t="s">
        <v>7613</v>
      </c>
      <c r="D262" s="163" t="s">
        <v>7799</v>
      </c>
      <c r="E262" s="164">
        <v>38</v>
      </c>
      <c r="F262" s="165" t="str">
        <f t="shared" si="4"/>
        <v>IIIIIIIIIIIIII</v>
      </c>
      <c r="G262" s="166">
        <v>39</v>
      </c>
      <c r="H262" s="173"/>
    </row>
    <row r="263" spans="1:8" ht="38" customHeight="1" thickTop="1" thickBot="1">
      <c r="A263" s="161" t="s">
        <v>8205</v>
      </c>
      <c r="B263" s="172" t="s">
        <v>8206</v>
      </c>
      <c r="C263" s="160" t="s">
        <v>7613</v>
      </c>
      <c r="D263" s="163" t="s">
        <v>7800</v>
      </c>
      <c r="E263" s="164">
        <v>35</v>
      </c>
      <c r="F263" s="165" t="str">
        <f t="shared" si="4"/>
        <v>IIIIIIII</v>
      </c>
      <c r="G263" s="166">
        <v>36</v>
      </c>
      <c r="H263" s="173"/>
    </row>
    <row r="264" spans="1:8" ht="38" customHeight="1" thickTop="1" thickBot="1">
      <c r="A264" s="161" t="s">
        <v>8205</v>
      </c>
      <c r="B264" s="172" t="s">
        <v>8206</v>
      </c>
      <c r="C264" s="160" t="s">
        <v>7613</v>
      </c>
      <c r="D264" s="178" t="s">
        <v>8211</v>
      </c>
      <c r="E264" s="164">
        <v>35</v>
      </c>
      <c r="F264" s="165" t="str">
        <f t="shared" si="4"/>
        <v>IIIIIIII</v>
      </c>
      <c r="G264" s="166">
        <v>35</v>
      </c>
      <c r="H264" s="173"/>
    </row>
    <row r="265" spans="1:8" ht="38" customHeight="1" thickTop="1" thickBot="1">
      <c r="A265" s="161" t="s">
        <v>8205</v>
      </c>
      <c r="B265" s="172" t="s">
        <v>8206</v>
      </c>
      <c r="C265" s="160" t="s">
        <v>7613</v>
      </c>
      <c r="D265" s="163" t="s">
        <v>7801</v>
      </c>
      <c r="E265" s="164">
        <v>37</v>
      </c>
      <c r="F265" s="165" t="str">
        <f t="shared" si="4"/>
        <v>IIIIIIIIIIII</v>
      </c>
      <c r="G265" s="166">
        <v>38</v>
      </c>
      <c r="H265" s="173"/>
    </row>
    <row r="266" spans="1:8" ht="38" customHeight="1" thickTop="1" thickBot="1">
      <c r="A266" s="161" t="s">
        <v>8205</v>
      </c>
      <c r="B266" s="172" t="s">
        <v>8206</v>
      </c>
      <c r="C266" s="160" t="s">
        <v>7613</v>
      </c>
      <c r="D266" s="163" t="s">
        <v>5018</v>
      </c>
      <c r="E266" s="164">
        <v>36</v>
      </c>
      <c r="F266" s="165" t="str">
        <f t="shared" si="4"/>
        <v>IIIIIIIIII</v>
      </c>
      <c r="G266" s="166">
        <v>37</v>
      </c>
      <c r="H266" s="173"/>
    </row>
    <row r="267" spans="1:8" ht="38" customHeight="1" thickTop="1" thickBot="1">
      <c r="A267" s="161" t="s">
        <v>8205</v>
      </c>
      <c r="B267" s="172" t="s">
        <v>8206</v>
      </c>
      <c r="C267" s="160" t="s">
        <v>7613</v>
      </c>
      <c r="D267" s="163" t="s">
        <v>7802</v>
      </c>
      <c r="E267" s="164">
        <v>40</v>
      </c>
      <c r="F267" s="165" t="str">
        <f t="shared" si="4"/>
        <v>IIIIIIIIIIIIIIIIII</v>
      </c>
      <c r="G267" s="166">
        <v>41</v>
      </c>
      <c r="H267" s="173"/>
    </row>
    <row r="268" spans="1:8" ht="38" customHeight="1" thickTop="1" thickBot="1">
      <c r="A268" s="161" t="s">
        <v>8205</v>
      </c>
      <c r="B268" s="172" t="s">
        <v>8206</v>
      </c>
      <c r="C268" s="160" t="s">
        <v>7613</v>
      </c>
      <c r="D268" s="163" t="s">
        <v>7836</v>
      </c>
      <c r="E268" s="164">
        <v>39</v>
      </c>
      <c r="F268" s="165" t="str">
        <f t="shared" si="4"/>
        <v>IIIIIIIIIIIIIIII</v>
      </c>
      <c r="G268" s="166">
        <v>40</v>
      </c>
      <c r="H268" s="173"/>
    </row>
    <row r="269" spans="1:8" ht="38" customHeight="1" thickTop="1" thickBot="1">
      <c r="A269" s="161" t="s">
        <v>8205</v>
      </c>
      <c r="B269" s="172" t="s">
        <v>8206</v>
      </c>
      <c r="C269" s="160" t="s">
        <v>7613</v>
      </c>
      <c r="D269" s="163" t="s">
        <v>7803</v>
      </c>
      <c r="E269" s="164">
        <v>38</v>
      </c>
      <c r="F269" s="165" t="str">
        <f t="shared" si="4"/>
        <v>IIIIIIIIIIIIII</v>
      </c>
      <c r="G269" s="166">
        <v>39</v>
      </c>
      <c r="H269" s="173"/>
    </row>
    <row r="270" spans="1:8" ht="38" customHeight="1" thickTop="1" thickBot="1">
      <c r="A270" s="161" t="s">
        <v>8205</v>
      </c>
      <c r="B270" s="172" t="s">
        <v>8206</v>
      </c>
      <c r="C270" s="160" t="s">
        <v>7613</v>
      </c>
      <c r="D270" s="163" t="s">
        <v>7804</v>
      </c>
      <c r="E270" s="164">
        <v>34</v>
      </c>
      <c r="F270" s="165" t="str">
        <f t="shared" si="4"/>
        <v>IIIIII</v>
      </c>
      <c r="G270" s="166">
        <v>35</v>
      </c>
      <c r="H270" s="173"/>
    </row>
    <row r="271" spans="1:8" ht="31" customHeight="1" thickTop="1" thickBot="1">
      <c r="A271" s="161" t="s">
        <v>8205</v>
      </c>
      <c r="B271" s="172" t="s">
        <v>8206</v>
      </c>
      <c r="C271" s="160" t="s">
        <v>7613</v>
      </c>
      <c r="D271" s="163" t="s">
        <v>7806</v>
      </c>
      <c r="E271" s="164">
        <v>37</v>
      </c>
      <c r="F271" s="165" t="str">
        <f t="shared" si="4"/>
        <v>IIIIIIIIIIII</v>
      </c>
      <c r="G271" s="166">
        <v>37</v>
      </c>
      <c r="H271" s="173"/>
    </row>
    <row r="272" spans="1:8" ht="31" customHeight="1" thickTop="1" thickBot="1">
      <c r="A272" s="161" t="s">
        <v>8205</v>
      </c>
      <c r="B272" s="213" t="s">
        <v>8206</v>
      </c>
      <c r="C272" s="160" t="s">
        <v>7614</v>
      </c>
      <c r="D272" s="163" t="s">
        <v>7807</v>
      </c>
      <c r="E272" s="164">
        <v>34</v>
      </c>
      <c r="F272" s="165" t="str">
        <f t="shared" si="4"/>
        <v>IIIIII</v>
      </c>
      <c r="G272" s="166">
        <v>35</v>
      </c>
      <c r="H272" s="214"/>
    </row>
    <row r="273" spans="1:8" ht="31" customHeight="1" thickTop="1" thickBot="1">
      <c r="A273" s="161" t="s">
        <v>8205</v>
      </c>
      <c r="B273" s="213" t="s">
        <v>8206</v>
      </c>
      <c r="C273" s="160" t="s">
        <v>7614</v>
      </c>
      <c r="D273" s="163" t="s">
        <v>7808</v>
      </c>
      <c r="E273" s="164">
        <v>40</v>
      </c>
      <c r="F273" s="165" t="str">
        <f t="shared" si="4"/>
        <v>IIIIIIIIIIIIIIIIII</v>
      </c>
      <c r="G273" s="166">
        <v>41</v>
      </c>
      <c r="H273" s="214"/>
    </row>
    <row r="274" spans="1:8" ht="31" customHeight="1" thickTop="1" thickBot="1">
      <c r="A274" s="161" t="s">
        <v>8205</v>
      </c>
      <c r="B274" s="213" t="s">
        <v>8206</v>
      </c>
      <c r="C274" s="160" t="s">
        <v>7614</v>
      </c>
      <c r="D274" s="163" t="s">
        <v>7754</v>
      </c>
      <c r="E274" s="164">
        <v>36</v>
      </c>
      <c r="F274" s="165" t="str">
        <f t="shared" si="4"/>
        <v>IIIIIIIIII</v>
      </c>
      <c r="G274" s="166">
        <v>37</v>
      </c>
      <c r="H274" s="214"/>
    </row>
    <row r="275" spans="1:8" ht="31" customHeight="1" thickTop="1" thickBot="1">
      <c r="A275" s="161" t="s">
        <v>8205</v>
      </c>
      <c r="B275" s="213" t="s">
        <v>8206</v>
      </c>
      <c r="C275" s="160" t="s">
        <v>7614</v>
      </c>
      <c r="D275" s="163" t="s">
        <v>7809</v>
      </c>
      <c r="E275" s="164">
        <v>39</v>
      </c>
      <c r="F275" s="165" t="str">
        <f t="shared" si="4"/>
        <v>IIIIIIIIIIIIIIII</v>
      </c>
      <c r="G275" s="166">
        <v>40</v>
      </c>
      <c r="H275" s="214"/>
    </row>
    <row r="276" spans="1:8" ht="31" customHeight="1" thickTop="1" thickBot="1">
      <c r="A276" s="161" t="s">
        <v>8205</v>
      </c>
      <c r="B276" s="213" t="s">
        <v>8206</v>
      </c>
      <c r="C276" s="160" t="s">
        <v>7614</v>
      </c>
      <c r="D276" s="163" t="s">
        <v>7810</v>
      </c>
      <c r="E276" s="164">
        <v>37</v>
      </c>
      <c r="F276" s="165" t="str">
        <f t="shared" si="4"/>
        <v>IIIIIIIIIIII</v>
      </c>
      <c r="G276" s="166">
        <v>38</v>
      </c>
      <c r="H276" s="214"/>
    </row>
    <row r="277" spans="1:8" ht="38" customHeight="1">
      <c r="A277" s="161" t="s">
        <v>8205</v>
      </c>
      <c r="B277" s="213" t="s">
        <v>8206</v>
      </c>
      <c r="C277" s="160" t="s">
        <v>7614</v>
      </c>
      <c r="D277" s="163" t="s">
        <v>7811</v>
      </c>
      <c r="E277" s="164">
        <v>37</v>
      </c>
      <c r="F277" s="165" t="str">
        <f t="shared" si="4"/>
        <v>IIIIIIIIIIII</v>
      </c>
      <c r="G277" s="166">
        <v>38</v>
      </c>
      <c r="H277" s="214"/>
    </row>
    <row r="278" spans="1:8" ht="38" customHeight="1">
      <c r="A278" s="161" t="s">
        <v>8205</v>
      </c>
      <c r="B278" s="213" t="s">
        <v>8206</v>
      </c>
      <c r="C278" s="160" t="s">
        <v>7614</v>
      </c>
      <c r="D278" s="163" t="s">
        <v>7957</v>
      </c>
      <c r="E278" s="164">
        <v>36</v>
      </c>
      <c r="F278" s="165" t="str">
        <f t="shared" si="4"/>
        <v>IIIIIIIIII</v>
      </c>
      <c r="G278" s="166">
        <v>37</v>
      </c>
      <c r="H278" s="214"/>
    </row>
    <row r="279" spans="1:8" ht="38" customHeight="1">
      <c r="A279" s="161" t="s">
        <v>8205</v>
      </c>
      <c r="B279" s="174" t="s">
        <v>8206</v>
      </c>
      <c r="C279" s="160" t="s">
        <v>7615</v>
      </c>
      <c r="D279" s="163" t="s">
        <v>7812</v>
      </c>
      <c r="E279" s="164">
        <v>34</v>
      </c>
      <c r="F279" s="165" t="str">
        <f t="shared" si="4"/>
        <v>IIIIII</v>
      </c>
      <c r="G279" s="166">
        <v>35</v>
      </c>
      <c r="H279" s="175"/>
    </row>
    <row r="280" spans="1:8" ht="38" customHeight="1">
      <c r="A280" s="161" t="s">
        <v>8205</v>
      </c>
      <c r="B280" s="174" t="s">
        <v>8206</v>
      </c>
      <c r="C280" s="160" t="s">
        <v>7615</v>
      </c>
      <c r="D280" s="163" t="s">
        <v>7813</v>
      </c>
      <c r="E280" s="164">
        <v>37</v>
      </c>
      <c r="F280" s="165" t="str">
        <f t="shared" si="4"/>
        <v>IIIIIIIIIIII</v>
      </c>
      <c r="G280" s="166">
        <v>38</v>
      </c>
      <c r="H280" s="175"/>
    </row>
    <row r="281" spans="1:8" ht="38" customHeight="1">
      <c r="A281" s="161" t="s">
        <v>8205</v>
      </c>
      <c r="B281" s="174" t="s">
        <v>8206</v>
      </c>
      <c r="C281" s="160" t="s">
        <v>7615</v>
      </c>
      <c r="D281" s="163" t="s">
        <v>7814</v>
      </c>
      <c r="E281" s="164">
        <v>34</v>
      </c>
      <c r="F281" s="165" t="str">
        <f t="shared" si="4"/>
        <v>IIIIII</v>
      </c>
      <c r="G281" s="166">
        <v>35</v>
      </c>
      <c r="H281" s="175"/>
    </row>
    <row r="282" spans="1:8" ht="38" customHeight="1">
      <c r="A282" s="161" t="s">
        <v>8205</v>
      </c>
      <c r="B282" s="174" t="s">
        <v>8206</v>
      </c>
      <c r="C282" s="160" t="s">
        <v>7615</v>
      </c>
      <c r="D282" s="163" t="s">
        <v>8118</v>
      </c>
      <c r="E282" s="164">
        <v>36</v>
      </c>
      <c r="F282" s="165" t="str">
        <f t="shared" si="4"/>
        <v>IIIIIIIIII</v>
      </c>
      <c r="G282" s="166">
        <v>36</v>
      </c>
      <c r="H282" s="175"/>
    </row>
    <row r="283" spans="1:8" ht="38" customHeight="1">
      <c r="A283" s="161" t="s">
        <v>8205</v>
      </c>
      <c r="B283" s="174" t="s">
        <v>8206</v>
      </c>
      <c r="C283" s="160" t="s">
        <v>7615</v>
      </c>
      <c r="D283" s="163" t="s">
        <v>7815</v>
      </c>
      <c r="E283" s="164">
        <v>36</v>
      </c>
      <c r="F283" s="165" t="str">
        <f t="shared" si="4"/>
        <v>IIIIIIIIII</v>
      </c>
      <c r="G283" s="166">
        <v>37</v>
      </c>
      <c r="H283" s="175"/>
    </row>
    <row r="284" spans="1:8" ht="38" customHeight="1">
      <c r="A284" s="161" t="s">
        <v>8205</v>
      </c>
      <c r="B284" s="174" t="s">
        <v>8206</v>
      </c>
      <c r="C284" s="160" t="s">
        <v>7615</v>
      </c>
      <c r="D284" s="163" t="s">
        <v>7914</v>
      </c>
      <c r="E284" s="164">
        <v>36</v>
      </c>
      <c r="F284" s="165" t="str">
        <f t="shared" si="4"/>
        <v>IIIIIIIIII</v>
      </c>
      <c r="G284" s="166">
        <v>37</v>
      </c>
      <c r="H284" s="175"/>
    </row>
    <row r="285" spans="1:8" ht="38" customHeight="1">
      <c r="A285" s="161" t="s">
        <v>8205</v>
      </c>
      <c r="B285" s="174" t="s">
        <v>8206</v>
      </c>
      <c r="C285" s="160" t="s">
        <v>7615</v>
      </c>
      <c r="D285" s="163" t="s">
        <v>7816</v>
      </c>
      <c r="E285" s="164">
        <v>36</v>
      </c>
      <c r="F285" s="165" t="str">
        <f t="shared" si="4"/>
        <v>IIIIIIIIII</v>
      </c>
      <c r="G285" s="166">
        <v>38</v>
      </c>
      <c r="H285" s="175"/>
    </row>
    <row r="286" spans="1:8" ht="38" customHeight="1">
      <c r="A286" s="161" t="s">
        <v>8205</v>
      </c>
      <c r="B286" s="174" t="s">
        <v>8206</v>
      </c>
      <c r="C286" s="160" t="s">
        <v>7615</v>
      </c>
      <c r="D286" s="163" t="s">
        <v>7915</v>
      </c>
      <c r="E286" s="164">
        <v>37</v>
      </c>
      <c r="F286" s="165" t="str">
        <f t="shared" si="4"/>
        <v>IIIIIIIIIIII</v>
      </c>
      <c r="G286" s="166">
        <v>38</v>
      </c>
      <c r="H286" s="175"/>
    </row>
    <row r="287" spans="1:8" ht="38" customHeight="1">
      <c r="A287" s="161" t="s">
        <v>8205</v>
      </c>
      <c r="B287" s="174" t="s">
        <v>8206</v>
      </c>
      <c r="C287" s="160" t="s">
        <v>7615</v>
      </c>
      <c r="D287" s="163" t="s">
        <v>7916</v>
      </c>
      <c r="E287" s="164">
        <v>36</v>
      </c>
      <c r="F287" s="165" t="str">
        <f t="shared" si="4"/>
        <v>IIIIIIIIII</v>
      </c>
      <c r="G287" s="166">
        <v>36</v>
      </c>
      <c r="H287" s="175"/>
    </row>
    <row r="288" spans="1:8" ht="38" customHeight="1">
      <c r="A288" s="161" t="s">
        <v>8205</v>
      </c>
      <c r="B288" s="174" t="s">
        <v>8206</v>
      </c>
      <c r="C288" s="160" t="s">
        <v>7615</v>
      </c>
      <c r="D288" s="163" t="s">
        <v>7817</v>
      </c>
      <c r="E288" s="164">
        <v>40</v>
      </c>
      <c r="F288" s="165" t="str">
        <f t="shared" si="4"/>
        <v>IIIIIIIIIIIIIIIIII</v>
      </c>
      <c r="G288" s="166">
        <v>41</v>
      </c>
      <c r="H288" s="175"/>
    </row>
    <row r="289" spans="1:8" ht="38" customHeight="1">
      <c r="A289" s="161" t="s">
        <v>8205</v>
      </c>
      <c r="B289" s="174" t="s">
        <v>8206</v>
      </c>
      <c r="C289" s="160" t="s">
        <v>7615</v>
      </c>
      <c r="D289" s="163" t="s">
        <v>7958</v>
      </c>
      <c r="E289" s="164">
        <v>36</v>
      </c>
      <c r="F289" s="165" t="str">
        <f t="shared" si="4"/>
        <v>IIIIIIIIII</v>
      </c>
      <c r="G289" s="166">
        <v>37</v>
      </c>
      <c r="H289" s="175"/>
    </row>
    <row r="290" spans="1:8" ht="38" customHeight="1">
      <c r="A290" s="161" t="s">
        <v>8205</v>
      </c>
      <c r="B290" s="174" t="s">
        <v>8206</v>
      </c>
      <c r="C290" s="160" t="s">
        <v>7615</v>
      </c>
      <c r="D290" s="163" t="s">
        <v>7818</v>
      </c>
      <c r="E290" s="164">
        <v>35</v>
      </c>
      <c r="F290" s="165" t="str">
        <f t="shared" si="4"/>
        <v>IIIIIIII</v>
      </c>
      <c r="G290" s="166">
        <v>36</v>
      </c>
      <c r="H290" s="175"/>
    </row>
    <row r="291" spans="1:8" ht="38" customHeight="1"/>
    <row r="292" spans="1:8" ht="38" customHeight="1"/>
    <row r="293" spans="1:8" ht="38" customHeight="1"/>
    <row r="294" spans="1:8" ht="38" customHeight="1"/>
    <row r="295" spans="1:8" ht="38" customHeight="1"/>
    <row r="296" spans="1:8" ht="38" customHeight="1"/>
    <row r="297" spans="1:8" ht="38" customHeight="1"/>
    <row r="298" spans="1:8" ht="38" customHeight="1"/>
    <row r="299" spans="1:8" ht="38" customHeight="1"/>
    <row r="300" spans="1:8" ht="38" customHeight="1"/>
    <row r="301" spans="1:8" ht="38" customHeight="1"/>
    <row r="302" spans="1:8" ht="38" customHeight="1"/>
    <row r="303" spans="1:8" ht="38" customHeight="1"/>
    <row r="304" spans="1:8" ht="38" customHeight="1"/>
    <row r="305" ht="38" customHeight="1"/>
    <row r="306" ht="38" customHeight="1"/>
    <row r="307" ht="38" customHeight="1"/>
  </sheetData>
  <sheetProtection algorithmName="SHA-512" hashValue="f2MjPeo4aEnDFFo6dLd0GT3hj7uMD36D4/A0o8ZELYfHswa4mpHc9uh4pYHFBpQaqYNyDy45EHlQC6URjia8zw==" saltValue="vjy+3dFdOYfBn5zj73pGOg==" spinCount="100000" sheet="1" autoFilter="0"/>
  <autoFilter ref="A2:H269" xr:uid="{46CD4151-6282-4B4A-BA0C-AB43DD6FAE5F}">
    <filterColumn colId="4" showButton="0"/>
    <filterColumn colId="6" showButton="0"/>
  </autoFilter>
  <mergeCells count="3">
    <mergeCell ref="A1:G1"/>
    <mergeCell ref="E2:F2"/>
    <mergeCell ref="G2:H2"/>
  </mergeCells>
  <conditionalFormatting sqref="E45:E48">
    <cfRule type="iconSet" priority="303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62">
    <cfRule type="iconSet" priority="1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63:E65">
    <cfRule type="iconSet" priority="303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15:E119">
    <cfRule type="iconSet" priority="9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20">
    <cfRule type="iconSet" priority="1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4 E136">
    <cfRule type="iconSet" priority="1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5">
    <cfRule type="iconSet" priority="2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iconSet" priority="3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7:E141">
    <cfRule type="iconSet" priority="3386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iconSet" priority="338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51:E152">
    <cfRule type="iconSet" priority="13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68">
    <cfRule type="iconSet" priority="324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89:E191">
    <cfRule type="iconSet" priority="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228">
    <cfRule type="iconSet" priority="1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242">
    <cfRule type="iconSet" priority="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243:E267 E120:E134 E142:E188 E136 E3:E44 E49:E114 E192:E241 E269:E290">
    <cfRule type="iconSet" priority="1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268">
    <cfRule type="iconSet" priority="324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03D6-5826-1148-BEC2-EF2F0C045726}">
  <sheetPr codeName="Sheet6"/>
  <dimension ref="B1:AN33"/>
  <sheetViews>
    <sheetView showGridLines="0" zoomScale="120" zoomScaleNormal="120" workbookViewId="0">
      <selection activeCell="J33" sqref="J33"/>
    </sheetView>
  </sheetViews>
  <sheetFormatPr baseColWidth="10" defaultColWidth="7.6640625" defaultRowHeight="18"/>
  <cols>
    <col min="1" max="1" width="7.6640625" style="180"/>
    <col min="2" max="10" width="4.33203125" style="180" customWidth="1"/>
    <col min="11" max="11" width="4.33203125" style="197" customWidth="1"/>
    <col min="12" max="19" width="4.33203125" style="180" customWidth="1"/>
    <col min="20" max="20" width="4.33203125" style="197" customWidth="1"/>
    <col min="21" max="28" width="4.33203125" style="180" customWidth="1"/>
    <col min="29" max="29" width="4.33203125" style="197" customWidth="1"/>
    <col min="30" max="39" width="4.33203125" style="180" customWidth="1"/>
    <col min="40" max="16384" width="7.6640625" style="180"/>
  </cols>
  <sheetData>
    <row r="1" spans="2:39" ht="60">
      <c r="B1" s="181" t="s">
        <v>8103</v>
      </c>
      <c r="C1" s="181"/>
      <c r="D1" s="182"/>
      <c r="E1" s="182"/>
      <c r="F1" s="182"/>
      <c r="G1" s="182"/>
      <c r="H1" s="182"/>
      <c r="I1" s="182"/>
      <c r="J1" s="182"/>
      <c r="K1" s="183"/>
      <c r="L1" s="182"/>
      <c r="M1" s="182"/>
      <c r="N1" s="182"/>
      <c r="O1" s="182"/>
      <c r="P1" s="182"/>
      <c r="Q1" s="182"/>
      <c r="R1" s="182"/>
      <c r="S1" s="182"/>
      <c r="T1" s="183"/>
      <c r="U1" s="184"/>
      <c r="V1" s="184"/>
      <c r="W1" s="184"/>
      <c r="X1" s="184"/>
      <c r="Y1" s="184"/>
      <c r="Z1" s="184"/>
      <c r="AA1" s="184"/>
      <c r="AB1" s="184"/>
      <c r="AC1" s="183"/>
      <c r="AD1" s="182"/>
      <c r="AE1" s="182"/>
      <c r="AF1" s="184"/>
      <c r="AG1" s="182"/>
      <c r="AH1" s="185" t="s">
        <v>784</v>
      </c>
      <c r="AI1" s="182"/>
      <c r="AJ1" s="184"/>
      <c r="AK1" s="184"/>
      <c r="AL1" s="184"/>
      <c r="AM1" s="184"/>
    </row>
    <row r="2" spans="2:39" ht="60">
      <c r="B2" s="181"/>
      <c r="C2" s="181"/>
      <c r="D2" s="182"/>
      <c r="E2" s="182"/>
      <c r="F2" s="182"/>
      <c r="G2" s="182"/>
      <c r="H2" s="182"/>
      <c r="I2" s="182"/>
      <c r="J2" s="182"/>
      <c r="K2" s="183"/>
      <c r="L2" s="182"/>
      <c r="M2" s="182"/>
      <c r="N2" s="182"/>
      <c r="O2" s="182"/>
      <c r="P2" s="182"/>
      <c r="Q2" s="182"/>
      <c r="R2" s="182"/>
      <c r="S2" s="182"/>
      <c r="T2" s="182"/>
      <c r="U2" s="183"/>
      <c r="V2" s="184"/>
      <c r="W2" s="184"/>
      <c r="X2" s="184"/>
      <c r="Y2" s="184"/>
      <c r="Z2" s="184"/>
      <c r="AA2" s="184"/>
      <c r="AB2" s="184"/>
      <c r="AC2" s="184"/>
      <c r="AD2" s="182"/>
      <c r="AE2" s="183"/>
      <c r="AF2" s="182"/>
      <c r="AG2" s="182"/>
      <c r="AH2" s="184"/>
      <c r="AI2" s="182"/>
      <c r="AJ2" s="185"/>
      <c r="AK2" s="182"/>
      <c r="AL2" s="184"/>
    </row>
    <row r="3" spans="2:39" s="186" customFormat="1" ht="23">
      <c r="B3" s="339" t="s">
        <v>7974</v>
      </c>
      <c r="C3" s="339"/>
      <c r="D3" s="339"/>
      <c r="E3" s="339"/>
      <c r="F3" s="339"/>
      <c r="G3" s="339"/>
      <c r="H3" s="339"/>
      <c r="I3" s="339"/>
      <c r="J3" s="187"/>
      <c r="K3" s="188"/>
      <c r="L3" s="339" t="s">
        <v>7975</v>
      </c>
      <c r="M3" s="339"/>
      <c r="N3" s="339"/>
      <c r="O3" s="339"/>
      <c r="P3" s="339"/>
      <c r="Q3" s="339"/>
      <c r="R3" s="339"/>
      <c r="S3" s="339"/>
      <c r="T3" s="187"/>
      <c r="U3" s="188"/>
      <c r="V3" s="339" t="s">
        <v>7976</v>
      </c>
      <c r="W3" s="339"/>
      <c r="X3" s="339"/>
      <c r="Y3" s="339"/>
      <c r="Z3" s="339"/>
      <c r="AA3" s="339"/>
      <c r="AB3" s="339"/>
      <c r="AC3" s="339"/>
      <c r="AD3" s="187"/>
      <c r="AE3" s="188"/>
      <c r="AF3" s="339" t="s">
        <v>7977</v>
      </c>
      <c r="AG3" s="339"/>
      <c r="AH3" s="339"/>
      <c r="AI3" s="339"/>
      <c r="AJ3" s="339"/>
      <c r="AK3" s="339"/>
      <c r="AL3" s="339"/>
      <c r="AM3" s="339"/>
    </row>
    <row r="4" spans="2:39" s="186" customFormat="1">
      <c r="B4" s="183"/>
      <c r="C4" s="196" t="s">
        <v>7849</v>
      </c>
      <c r="D4" s="196" t="s">
        <v>7850</v>
      </c>
      <c r="E4" s="196" t="s">
        <v>7851</v>
      </c>
      <c r="F4" s="196" t="s">
        <v>7852</v>
      </c>
      <c r="G4" s="196" t="s">
        <v>7851</v>
      </c>
      <c r="H4" s="196" t="s">
        <v>7853</v>
      </c>
      <c r="I4" s="196" t="s">
        <v>7849</v>
      </c>
      <c r="J4" s="191"/>
      <c r="K4" s="192"/>
      <c r="L4" s="183"/>
      <c r="M4" s="196" t="s">
        <v>7849</v>
      </c>
      <c r="N4" s="196" t="s">
        <v>7850</v>
      </c>
      <c r="O4" s="196" t="s">
        <v>7851</v>
      </c>
      <c r="P4" s="196" t="s">
        <v>7852</v>
      </c>
      <c r="Q4" s="196" t="s">
        <v>7851</v>
      </c>
      <c r="R4" s="196" t="s">
        <v>7853</v>
      </c>
      <c r="S4" s="196" t="s">
        <v>7849</v>
      </c>
      <c r="T4" s="191"/>
      <c r="U4" s="192"/>
      <c r="V4" s="183"/>
      <c r="W4" s="196" t="s">
        <v>7849</v>
      </c>
      <c r="X4" s="196" t="s">
        <v>7850</v>
      </c>
      <c r="Y4" s="196" t="s">
        <v>7851</v>
      </c>
      <c r="Z4" s="196" t="s">
        <v>7852</v>
      </c>
      <c r="AA4" s="196" t="s">
        <v>7851</v>
      </c>
      <c r="AB4" s="196" t="s">
        <v>7853</v>
      </c>
      <c r="AC4" s="196" t="s">
        <v>7849</v>
      </c>
      <c r="AD4" s="191"/>
      <c r="AE4" s="192"/>
      <c r="AF4" s="183"/>
      <c r="AG4" s="196" t="s">
        <v>7849</v>
      </c>
      <c r="AH4" s="196" t="s">
        <v>7850</v>
      </c>
      <c r="AI4" s="196" t="s">
        <v>7851</v>
      </c>
      <c r="AJ4" s="196" t="s">
        <v>7852</v>
      </c>
      <c r="AK4" s="196" t="s">
        <v>7851</v>
      </c>
      <c r="AL4" s="196" t="s">
        <v>7853</v>
      </c>
      <c r="AM4" s="196" t="s">
        <v>7849</v>
      </c>
    </row>
    <row r="5" spans="2:39">
      <c r="B5" s="193">
        <v>1</v>
      </c>
      <c r="C5" s="262"/>
      <c r="D5" s="262"/>
      <c r="E5" s="262"/>
      <c r="F5" s="262">
        <v>1</v>
      </c>
      <c r="G5" s="262">
        <v>2</v>
      </c>
      <c r="H5" s="262">
        <v>3</v>
      </c>
      <c r="I5" s="262">
        <v>4</v>
      </c>
      <c r="J5" s="195"/>
      <c r="K5" s="194"/>
      <c r="L5" s="190">
        <v>5</v>
      </c>
      <c r="M5" s="262"/>
      <c r="N5" s="262"/>
      <c r="O5" s="262"/>
      <c r="P5" s="262"/>
      <c r="Q5" s="262"/>
      <c r="R5" s="262"/>
      <c r="S5" s="262">
        <v>1</v>
      </c>
      <c r="T5" s="195"/>
      <c r="U5" s="194"/>
      <c r="V5" s="190">
        <v>9</v>
      </c>
      <c r="W5" s="262"/>
      <c r="X5" s="262"/>
      <c r="Y5" s="262"/>
      <c r="Z5" s="262"/>
      <c r="AA5" s="262"/>
      <c r="AB5" s="262"/>
      <c r="AC5" s="262">
        <v>1</v>
      </c>
      <c r="AD5" s="195"/>
      <c r="AE5" s="194"/>
      <c r="AF5" s="190">
        <v>14</v>
      </c>
      <c r="AG5" s="262"/>
      <c r="AH5" s="262"/>
      <c r="AI5" s="262">
        <v>1</v>
      </c>
      <c r="AJ5" s="262">
        <v>2</v>
      </c>
      <c r="AK5" s="262">
        <v>3</v>
      </c>
      <c r="AL5" s="262">
        <v>4</v>
      </c>
      <c r="AM5" s="262">
        <v>5</v>
      </c>
    </row>
    <row r="6" spans="2:39">
      <c r="B6" s="193">
        <v>2</v>
      </c>
      <c r="C6" s="262">
        <v>5</v>
      </c>
      <c r="D6" s="262">
        <v>6</v>
      </c>
      <c r="E6" s="262">
        <v>7</v>
      </c>
      <c r="F6" s="262">
        <v>8</v>
      </c>
      <c r="G6" s="262">
        <v>9</v>
      </c>
      <c r="H6" s="262">
        <v>10</v>
      </c>
      <c r="I6" s="262">
        <v>11</v>
      </c>
      <c r="J6" s="195"/>
      <c r="K6" s="194"/>
      <c r="L6" s="190">
        <v>6</v>
      </c>
      <c r="M6" s="262">
        <v>2</v>
      </c>
      <c r="N6" s="262">
        <v>3</v>
      </c>
      <c r="O6" s="262">
        <v>4</v>
      </c>
      <c r="P6" s="262">
        <v>5</v>
      </c>
      <c r="Q6" s="262">
        <v>6</v>
      </c>
      <c r="R6" s="262">
        <v>7</v>
      </c>
      <c r="S6" s="262">
        <v>8</v>
      </c>
      <c r="T6" s="195"/>
      <c r="U6" s="194"/>
      <c r="V6" s="190">
        <v>10</v>
      </c>
      <c r="W6" s="262">
        <v>2</v>
      </c>
      <c r="X6" s="262">
        <v>3</v>
      </c>
      <c r="Y6" s="262">
        <v>4</v>
      </c>
      <c r="Z6" s="262">
        <v>5</v>
      </c>
      <c r="AA6" s="262">
        <v>6</v>
      </c>
      <c r="AB6" s="262">
        <v>7</v>
      </c>
      <c r="AC6" s="262">
        <v>8</v>
      </c>
      <c r="AD6" s="195"/>
      <c r="AE6" s="194"/>
      <c r="AF6" s="190">
        <v>15</v>
      </c>
      <c r="AG6" s="262">
        <v>6</v>
      </c>
      <c r="AH6" s="262">
        <v>7</v>
      </c>
      <c r="AI6" s="262">
        <v>8</v>
      </c>
      <c r="AJ6" s="262">
        <v>9</v>
      </c>
      <c r="AK6" s="262">
        <v>10</v>
      </c>
      <c r="AL6" s="262">
        <v>11</v>
      </c>
      <c r="AM6" s="262">
        <v>12</v>
      </c>
    </row>
    <row r="7" spans="2:39">
      <c r="B7" s="193">
        <v>3</v>
      </c>
      <c r="C7" s="262">
        <v>12</v>
      </c>
      <c r="D7" s="262">
        <v>13</v>
      </c>
      <c r="E7" s="262">
        <v>14</v>
      </c>
      <c r="F7" s="262">
        <v>15</v>
      </c>
      <c r="G7" s="262">
        <v>16</v>
      </c>
      <c r="H7" s="262">
        <v>17</v>
      </c>
      <c r="I7" s="262">
        <v>18</v>
      </c>
      <c r="J7" s="195"/>
      <c r="K7" s="194"/>
      <c r="L7" s="190">
        <v>7</v>
      </c>
      <c r="M7" s="262">
        <v>9</v>
      </c>
      <c r="N7" s="262">
        <v>10</v>
      </c>
      <c r="O7" s="262">
        <v>11</v>
      </c>
      <c r="P7" s="262">
        <v>12</v>
      </c>
      <c r="Q7" s="262">
        <v>13</v>
      </c>
      <c r="R7" s="262">
        <v>14</v>
      </c>
      <c r="S7" s="262">
        <v>15</v>
      </c>
      <c r="T7" s="195"/>
      <c r="U7" s="194"/>
      <c r="V7" s="190">
        <v>11</v>
      </c>
      <c r="W7" s="262">
        <v>9</v>
      </c>
      <c r="X7" s="262">
        <v>10</v>
      </c>
      <c r="Y7" s="262">
        <v>11</v>
      </c>
      <c r="Z7" s="262">
        <v>12</v>
      </c>
      <c r="AA7" s="262">
        <v>13</v>
      </c>
      <c r="AB7" s="262">
        <v>14</v>
      </c>
      <c r="AC7" s="262">
        <v>15</v>
      </c>
      <c r="AD7" s="195"/>
      <c r="AE7" s="194"/>
      <c r="AF7" s="190">
        <v>16</v>
      </c>
      <c r="AG7" s="262">
        <v>13</v>
      </c>
      <c r="AH7" s="262">
        <v>14</v>
      </c>
      <c r="AI7" s="262">
        <v>15</v>
      </c>
      <c r="AJ7" s="262">
        <v>16</v>
      </c>
      <c r="AK7" s="262">
        <v>17</v>
      </c>
      <c r="AL7" s="262">
        <v>18</v>
      </c>
      <c r="AM7" s="262">
        <v>19</v>
      </c>
    </row>
    <row r="8" spans="2:39">
      <c r="B8" s="193">
        <v>4</v>
      </c>
      <c r="C8" s="262">
        <v>19</v>
      </c>
      <c r="D8" s="262">
        <v>20</v>
      </c>
      <c r="E8" s="262">
        <v>21</v>
      </c>
      <c r="F8" s="262">
        <v>22</v>
      </c>
      <c r="G8" s="262">
        <v>23</v>
      </c>
      <c r="H8" s="262">
        <v>24</v>
      </c>
      <c r="I8" s="262">
        <v>25</v>
      </c>
      <c r="J8" s="195"/>
      <c r="K8" s="194"/>
      <c r="L8" s="190">
        <v>8</v>
      </c>
      <c r="M8" s="262">
        <v>16</v>
      </c>
      <c r="N8" s="262">
        <v>17</v>
      </c>
      <c r="O8" s="262">
        <v>18</v>
      </c>
      <c r="P8" s="262">
        <v>19</v>
      </c>
      <c r="Q8" s="262">
        <v>20</v>
      </c>
      <c r="R8" s="262">
        <v>21</v>
      </c>
      <c r="S8" s="262">
        <v>22</v>
      </c>
      <c r="T8" s="195"/>
      <c r="U8" s="194"/>
      <c r="V8" s="190">
        <v>12</v>
      </c>
      <c r="W8" s="262">
        <v>16</v>
      </c>
      <c r="X8" s="262">
        <v>17</v>
      </c>
      <c r="Y8" s="262">
        <v>18</v>
      </c>
      <c r="Z8" s="262">
        <v>19</v>
      </c>
      <c r="AA8" s="262">
        <v>20</v>
      </c>
      <c r="AB8" s="262">
        <v>21</v>
      </c>
      <c r="AC8" s="262">
        <v>22</v>
      </c>
      <c r="AD8" s="195"/>
      <c r="AE8" s="194"/>
      <c r="AF8" s="190">
        <v>17</v>
      </c>
      <c r="AG8" s="262">
        <v>20</v>
      </c>
      <c r="AH8" s="262">
        <v>21</v>
      </c>
      <c r="AI8" s="262">
        <v>22</v>
      </c>
      <c r="AJ8" s="262">
        <v>23</v>
      </c>
      <c r="AK8" s="262">
        <v>24</v>
      </c>
      <c r="AL8" s="262">
        <v>25</v>
      </c>
      <c r="AM8" s="262">
        <v>26</v>
      </c>
    </row>
    <row r="9" spans="2:39">
      <c r="B9" s="193">
        <v>5</v>
      </c>
      <c r="C9" s="262">
        <v>26</v>
      </c>
      <c r="D9" s="262">
        <v>27</v>
      </c>
      <c r="E9" s="262">
        <v>28</v>
      </c>
      <c r="F9" s="262">
        <v>29</v>
      </c>
      <c r="G9" s="262">
        <v>30</v>
      </c>
      <c r="H9" s="262">
        <v>31</v>
      </c>
      <c r="I9" s="262"/>
      <c r="J9" s="195"/>
      <c r="K9" s="194"/>
      <c r="L9" s="190">
        <v>9</v>
      </c>
      <c r="M9" s="262">
        <v>23</v>
      </c>
      <c r="N9" s="262">
        <v>24</v>
      </c>
      <c r="O9" s="262">
        <v>25</v>
      </c>
      <c r="P9" s="262">
        <v>26</v>
      </c>
      <c r="Q9" s="262">
        <v>27</v>
      </c>
      <c r="R9" s="262">
        <v>28</v>
      </c>
      <c r="S9" s="262"/>
      <c r="T9" s="195"/>
      <c r="U9" s="194"/>
      <c r="V9" s="190">
        <v>13</v>
      </c>
      <c r="W9" s="262">
        <v>23</v>
      </c>
      <c r="X9" s="262">
        <v>24</v>
      </c>
      <c r="Y9" s="262">
        <v>25</v>
      </c>
      <c r="Z9" s="262">
        <v>26</v>
      </c>
      <c r="AA9" s="262">
        <v>27</v>
      </c>
      <c r="AB9" s="262">
        <v>28</v>
      </c>
      <c r="AC9" s="262">
        <v>29</v>
      </c>
      <c r="AD9" s="195"/>
      <c r="AE9" s="194"/>
      <c r="AF9" s="190">
        <v>18</v>
      </c>
      <c r="AG9" s="262">
        <v>27</v>
      </c>
      <c r="AH9" s="262">
        <v>28</v>
      </c>
      <c r="AI9" s="262">
        <v>29</v>
      </c>
      <c r="AJ9" s="262">
        <v>30</v>
      </c>
      <c r="AK9" s="262"/>
      <c r="AL9" s="262"/>
      <c r="AM9" s="262"/>
    </row>
    <row r="10" spans="2:39">
      <c r="B10" s="193"/>
      <c r="C10" s="194"/>
      <c r="D10" s="194"/>
      <c r="E10" s="194"/>
      <c r="F10" s="194"/>
      <c r="G10" s="194"/>
      <c r="H10" s="194"/>
      <c r="I10" s="194"/>
      <c r="J10" s="195"/>
      <c r="K10" s="194"/>
      <c r="L10" s="196"/>
      <c r="M10" s="194"/>
      <c r="N10" s="194"/>
      <c r="O10" s="194"/>
      <c r="P10" s="194"/>
      <c r="Q10" s="194"/>
      <c r="R10" s="194"/>
      <c r="S10" s="194"/>
      <c r="T10" s="195"/>
      <c r="U10" s="194"/>
      <c r="V10" s="190">
        <v>14</v>
      </c>
      <c r="W10" s="262">
        <v>30</v>
      </c>
      <c r="X10" s="263">
        <v>31</v>
      </c>
      <c r="Y10" s="263"/>
      <c r="Z10" s="263"/>
      <c r="AA10" s="263"/>
      <c r="AB10" s="263"/>
      <c r="AC10" s="263"/>
      <c r="AD10" s="195"/>
      <c r="AE10" s="194"/>
      <c r="AF10" s="190"/>
      <c r="AG10" s="262"/>
      <c r="AH10" s="262"/>
      <c r="AI10" s="262"/>
      <c r="AJ10" s="262"/>
      <c r="AK10" s="262"/>
      <c r="AL10" s="262"/>
      <c r="AM10" s="262"/>
    </row>
    <row r="11" spans="2:39" ht="19" thickBot="1">
      <c r="B11" s="197"/>
      <c r="C11" s="198"/>
      <c r="D11" s="198"/>
      <c r="E11" s="198"/>
      <c r="F11" s="198"/>
      <c r="G11" s="198"/>
      <c r="H11" s="198"/>
      <c r="I11" s="198"/>
      <c r="J11" s="199"/>
      <c r="K11" s="198"/>
      <c r="L11" s="196"/>
      <c r="M11" s="198"/>
      <c r="N11" s="198"/>
      <c r="O11" s="198"/>
      <c r="P11" s="198"/>
      <c r="Q11" s="198"/>
      <c r="R11" s="198"/>
      <c r="S11" s="198"/>
      <c r="T11" s="199"/>
      <c r="U11" s="198"/>
      <c r="V11" s="196"/>
      <c r="W11" s="200"/>
      <c r="X11" s="198"/>
      <c r="Y11" s="198"/>
      <c r="Z11" s="200"/>
      <c r="AA11" s="200"/>
      <c r="AB11" s="200"/>
      <c r="AC11" s="200"/>
      <c r="AD11" s="199"/>
      <c r="AE11" s="200"/>
      <c r="AF11" s="189"/>
      <c r="AG11" s="200"/>
      <c r="AH11" s="198"/>
      <c r="AI11" s="198"/>
      <c r="AJ11" s="200"/>
      <c r="AK11" s="200"/>
      <c r="AL11" s="200"/>
      <c r="AM11" s="200"/>
    </row>
    <row r="12" spans="2:39" ht="19" thickTop="1">
      <c r="B12" s="201"/>
      <c r="C12" s="201"/>
      <c r="D12" s="201"/>
      <c r="E12" s="201"/>
      <c r="F12" s="201"/>
      <c r="G12" s="201"/>
      <c r="H12" s="201"/>
      <c r="I12" s="201"/>
      <c r="J12" s="202"/>
      <c r="K12" s="203"/>
      <c r="L12" s="201"/>
      <c r="M12" s="201"/>
      <c r="N12" s="201"/>
      <c r="O12" s="201"/>
      <c r="P12" s="201"/>
      <c r="Q12" s="201"/>
      <c r="R12" s="201"/>
      <c r="S12" s="201"/>
      <c r="T12" s="204"/>
      <c r="U12" s="201"/>
      <c r="V12" s="201"/>
      <c r="W12" s="201"/>
      <c r="X12" s="201"/>
      <c r="Y12" s="201"/>
      <c r="Z12" s="201"/>
      <c r="AA12" s="201"/>
      <c r="AB12" s="201"/>
      <c r="AC12" s="203"/>
      <c r="AD12" s="205"/>
      <c r="AE12" s="201"/>
      <c r="AF12" s="201"/>
      <c r="AG12" s="201"/>
      <c r="AH12" s="201"/>
      <c r="AI12" s="201"/>
      <c r="AJ12" s="201"/>
      <c r="AK12" s="201"/>
      <c r="AL12" s="201"/>
      <c r="AM12" s="201"/>
    </row>
    <row r="13" spans="2:39" s="186" customFormat="1" ht="23" customHeight="1">
      <c r="B13" s="338" t="s">
        <v>7854</v>
      </c>
      <c r="C13" s="338"/>
      <c r="D13" s="338"/>
      <c r="E13" s="338"/>
      <c r="F13" s="338"/>
      <c r="G13" s="338"/>
      <c r="H13" s="338"/>
      <c r="I13" s="338"/>
      <c r="J13" s="206"/>
      <c r="K13" s="190"/>
      <c r="L13" s="338" t="s">
        <v>7978</v>
      </c>
      <c r="M13" s="338"/>
      <c r="N13" s="338"/>
      <c r="O13" s="338"/>
      <c r="P13" s="338"/>
      <c r="Q13" s="338"/>
      <c r="R13" s="338"/>
      <c r="S13" s="338"/>
      <c r="T13" s="206"/>
      <c r="U13" s="190"/>
      <c r="V13" s="338" t="s">
        <v>7979</v>
      </c>
      <c r="W13" s="338"/>
      <c r="X13" s="338"/>
      <c r="Y13" s="338"/>
      <c r="Z13" s="338"/>
      <c r="AA13" s="338"/>
      <c r="AB13" s="338"/>
      <c r="AC13" s="338"/>
      <c r="AD13" s="206"/>
      <c r="AE13" s="190"/>
      <c r="AF13" s="338" t="s">
        <v>7980</v>
      </c>
      <c r="AG13" s="338"/>
      <c r="AH13" s="338"/>
      <c r="AI13" s="338"/>
      <c r="AJ13" s="338"/>
      <c r="AK13" s="338"/>
      <c r="AL13" s="338"/>
      <c r="AM13" s="338"/>
    </row>
    <row r="14" spans="2:39" s="186" customFormat="1">
      <c r="B14" s="183"/>
      <c r="C14" s="196" t="s">
        <v>7849</v>
      </c>
      <c r="D14" s="196" t="s">
        <v>7850</v>
      </c>
      <c r="E14" s="196" t="s">
        <v>7851</v>
      </c>
      <c r="F14" s="196" t="s">
        <v>7852</v>
      </c>
      <c r="G14" s="196" t="s">
        <v>7851</v>
      </c>
      <c r="H14" s="196" t="s">
        <v>7853</v>
      </c>
      <c r="I14" s="196" t="s">
        <v>7849</v>
      </c>
      <c r="J14" s="191"/>
      <c r="K14" s="192"/>
      <c r="L14" s="183"/>
      <c r="M14" s="196" t="s">
        <v>7849</v>
      </c>
      <c r="N14" s="196" t="s">
        <v>7850</v>
      </c>
      <c r="O14" s="196" t="s">
        <v>7851</v>
      </c>
      <c r="P14" s="196" t="s">
        <v>7852</v>
      </c>
      <c r="Q14" s="196" t="s">
        <v>7851</v>
      </c>
      <c r="R14" s="196" t="s">
        <v>7853</v>
      </c>
      <c r="S14" s="196" t="s">
        <v>7849</v>
      </c>
      <c r="T14" s="191"/>
      <c r="U14" s="192"/>
      <c r="V14" s="183"/>
      <c r="W14" s="196" t="s">
        <v>7849</v>
      </c>
      <c r="X14" s="196" t="s">
        <v>7850</v>
      </c>
      <c r="Y14" s="196" t="s">
        <v>7851</v>
      </c>
      <c r="Z14" s="196" t="s">
        <v>7852</v>
      </c>
      <c r="AA14" s="196" t="s">
        <v>7851</v>
      </c>
      <c r="AB14" s="196" t="s">
        <v>7853</v>
      </c>
      <c r="AC14" s="196" t="s">
        <v>7849</v>
      </c>
      <c r="AD14" s="191"/>
      <c r="AE14" s="192"/>
      <c r="AF14" s="183"/>
      <c r="AG14" s="196" t="s">
        <v>7849</v>
      </c>
      <c r="AH14" s="196" t="s">
        <v>7850</v>
      </c>
      <c r="AI14" s="196" t="s">
        <v>7851</v>
      </c>
      <c r="AJ14" s="196" t="s">
        <v>7852</v>
      </c>
      <c r="AK14" s="196" t="s">
        <v>7851</v>
      </c>
      <c r="AL14" s="196" t="s">
        <v>7853</v>
      </c>
      <c r="AM14" s="196" t="s">
        <v>7849</v>
      </c>
    </row>
    <row r="15" spans="2:39">
      <c r="B15" s="193">
        <v>18</v>
      </c>
      <c r="C15" s="262"/>
      <c r="D15" s="262"/>
      <c r="E15" s="262"/>
      <c r="F15" s="262"/>
      <c r="G15" s="262">
        <v>1</v>
      </c>
      <c r="H15" s="262">
        <v>2</v>
      </c>
      <c r="I15" s="262">
        <v>3</v>
      </c>
      <c r="J15" s="195"/>
      <c r="K15" s="194"/>
      <c r="L15" s="190">
        <v>23</v>
      </c>
      <c r="M15" s="262">
        <v>1</v>
      </c>
      <c r="N15" s="262">
        <v>2</v>
      </c>
      <c r="O15" s="262">
        <v>3</v>
      </c>
      <c r="P15" s="262">
        <v>4</v>
      </c>
      <c r="Q15" s="262">
        <v>5</v>
      </c>
      <c r="R15" s="262">
        <v>6</v>
      </c>
      <c r="S15" s="262">
        <v>7</v>
      </c>
      <c r="T15" s="264"/>
      <c r="U15" s="194"/>
      <c r="V15" s="190">
        <v>27</v>
      </c>
      <c r="W15" s="262"/>
      <c r="X15" s="262"/>
      <c r="Y15" s="262">
        <v>1</v>
      </c>
      <c r="Z15" s="262">
        <v>2</v>
      </c>
      <c r="AA15" s="262">
        <v>3</v>
      </c>
      <c r="AB15" s="262">
        <v>4</v>
      </c>
      <c r="AC15" s="262">
        <v>5</v>
      </c>
      <c r="AD15" s="195"/>
      <c r="AE15" s="194"/>
      <c r="AF15" s="190">
        <v>31</v>
      </c>
      <c r="AG15" s="262"/>
      <c r="AH15" s="262"/>
      <c r="AI15" s="262"/>
      <c r="AJ15" s="262"/>
      <c r="AK15" s="262"/>
      <c r="AL15" s="262">
        <v>1</v>
      </c>
      <c r="AM15" s="262">
        <v>2</v>
      </c>
    </row>
    <row r="16" spans="2:39">
      <c r="B16" s="193">
        <v>19</v>
      </c>
      <c r="C16" s="262">
        <v>4</v>
      </c>
      <c r="D16" s="262">
        <v>5</v>
      </c>
      <c r="E16" s="262">
        <v>6</v>
      </c>
      <c r="F16" s="262">
        <v>7</v>
      </c>
      <c r="G16" s="262">
        <v>8</v>
      </c>
      <c r="H16" s="262">
        <v>9</v>
      </c>
      <c r="I16" s="262">
        <v>10</v>
      </c>
      <c r="J16" s="195"/>
      <c r="K16" s="194"/>
      <c r="L16" s="190">
        <v>24</v>
      </c>
      <c r="M16" s="262">
        <v>8</v>
      </c>
      <c r="N16" s="262">
        <v>9</v>
      </c>
      <c r="O16" s="262">
        <v>10</v>
      </c>
      <c r="P16" s="262">
        <v>11</v>
      </c>
      <c r="Q16" s="262">
        <v>12</v>
      </c>
      <c r="R16" s="262">
        <v>13</v>
      </c>
      <c r="S16" s="262">
        <v>14</v>
      </c>
      <c r="T16" s="264"/>
      <c r="U16" s="194"/>
      <c r="V16" s="190">
        <v>28</v>
      </c>
      <c r="W16" s="262">
        <v>6</v>
      </c>
      <c r="X16" s="262">
        <v>7</v>
      </c>
      <c r="Y16" s="262">
        <v>8</v>
      </c>
      <c r="Z16" s="262">
        <v>9</v>
      </c>
      <c r="AA16" s="262">
        <v>10</v>
      </c>
      <c r="AB16" s="262">
        <v>11</v>
      </c>
      <c r="AC16" s="262">
        <v>12</v>
      </c>
      <c r="AD16" s="195"/>
      <c r="AE16" s="194"/>
      <c r="AF16" s="190">
        <v>32</v>
      </c>
      <c r="AG16" s="262">
        <v>3</v>
      </c>
      <c r="AH16" s="262">
        <v>4</v>
      </c>
      <c r="AI16" s="262">
        <v>5</v>
      </c>
      <c r="AJ16" s="262">
        <v>6</v>
      </c>
      <c r="AK16" s="262">
        <v>7</v>
      </c>
      <c r="AL16" s="262">
        <v>8</v>
      </c>
      <c r="AM16" s="262">
        <v>9</v>
      </c>
    </row>
    <row r="17" spans="2:40">
      <c r="B17" s="193">
        <v>20</v>
      </c>
      <c r="C17" s="262">
        <v>11</v>
      </c>
      <c r="D17" s="262">
        <v>12</v>
      </c>
      <c r="E17" s="262">
        <v>13</v>
      </c>
      <c r="F17" s="262">
        <v>14</v>
      </c>
      <c r="G17" s="262">
        <v>15</v>
      </c>
      <c r="H17" s="262">
        <v>16</v>
      </c>
      <c r="I17" s="262">
        <v>17</v>
      </c>
      <c r="J17" s="195"/>
      <c r="K17" s="194"/>
      <c r="L17" s="190">
        <v>25</v>
      </c>
      <c r="M17" s="262">
        <v>15</v>
      </c>
      <c r="N17" s="262">
        <v>16</v>
      </c>
      <c r="O17" s="262">
        <v>17</v>
      </c>
      <c r="P17" s="262">
        <v>18</v>
      </c>
      <c r="Q17" s="262">
        <v>19</v>
      </c>
      <c r="R17" s="262">
        <v>20</v>
      </c>
      <c r="S17" s="262">
        <v>21</v>
      </c>
      <c r="T17" s="264"/>
      <c r="U17" s="194"/>
      <c r="V17" s="190">
        <v>29</v>
      </c>
      <c r="W17" s="262">
        <v>13</v>
      </c>
      <c r="X17" s="262">
        <v>14</v>
      </c>
      <c r="Y17" s="262">
        <v>15</v>
      </c>
      <c r="Z17" s="262">
        <v>16</v>
      </c>
      <c r="AA17" s="262">
        <v>17</v>
      </c>
      <c r="AB17" s="262">
        <v>18</v>
      </c>
      <c r="AC17" s="262">
        <v>19</v>
      </c>
      <c r="AD17" s="195"/>
      <c r="AE17" s="194"/>
      <c r="AF17" s="207">
        <v>33</v>
      </c>
      <c r="AG17" s="265">
        <v>10</v>
      </c>
      <c r="AH17" s="265">
        <v>11</v>
      </c>
      <c r="AI17" s="265">
        <v>12</v>
      </c>
      <c r="AJ17" s="265">
        <v>13</v>
      </c>
      <c r="AK17" s="265">
        <v>14</v>
      </c>
      <c r="AL17" s="265">
        <v>15</v>
      </c>
      <c r="AM17" s="265">
        <v>16</v>
      </c>
    </row>
    <row r="18" spans="2:40">
      <c r="B18" s="193">
        <v>21</v>
      </c>
      <c r="C18" s="262">
        <v>18</v>
      </c>
      <c r="D18" s="262">
        <v>19</v>
      </c>
      <c r="E18" s="262">
        <v>20</v>
      </c>
      <c r="F18" s="262">
        <v>21</v>
      </c>
      <c r="G18" s="262">
        <v>22</v>
      </c>
      <c r="H18" s="262">
        <v>23</v>
      </c>
      <c r="I18" s="262">
        <v>24</v>
      </c>
      <c r="J18" s="195"/>
      <c r="K18" s="194"/>
      <c r="L18" s="190">
        <v>26</v>
      </c>
      <c r="M18" s="262">
        <v>22</v>
      </c>
      <c r="N18" s="262">
        <v>23</v>
      </c>
      <c r="O18" s="262">
        <v>24</v>
      </c>
      <c r="P18" s="262">
        <v>25</v>
      </c>
      <c r="Q18" s="262">
        <v>26</v>
      </c>
      <c r="R18" s="262">
        <v>27</v>
      </c>
      <c r="S18" s="262">
        <v>28</v>
      </c>
      <c r="T18" s="264"/>
      <c r="U18" s="194"/>
      <c r="V18" s="190">
        <v>30</v>
      </c>
      <c r="W18" s="262">
        <v>20</v>
      </c>
      <c r="X18" s="262">
        <v>21</v>
      </c>
      <c r="Y18" s="262">
        <v>22</v>
      </c>
      <c r="Z18" s="262">
        <v>23</v>
      </c>
      <c r="AA18" s="262">
        <v>24</v>
      </c>
      <c r="AB18" s="262">
        <v>25</v>
      </c>
      <c r="AC18" s="262">
        <v>26</v>
      </c>
      <c r="AD18" s="195"/>
      <c r="AE18" s="194"/>
      <c r="AF18" s="207">
        <v>34</v>
      </c>
      <c r="AG18" s="265">
        <v>17</v>
      </c>
      <c r="AH18" s="265">
        <v>18</v>
      </c>
      <c r="AI18" s="265">
        <v>19</v>
      </c>
      <c r="AJ18" s="265">
        <v>20</v>
      </c>
      <c r="AK18" s="265">
        <v>21</v>
      </c>
      <c r="AL18" s="265">
        <v>22</v>
      </c>
      <c r="AM18" s="265">
        <v>23</v>
      </c>
    </row>
    <row r="19" spans="2:40">
      <c r="B19" s="193">
        <v>22</v>
      </c>
      <c r="C19" s="262">
        <v>25</v>
      </c>
      <c r="D19" s="262">
        <v>26</v>
      </c>
      <c r="E19" s="262">
        <v>27</v>
      </c>
      <c r="F19" s="262">
        <v>28</v>
      </c>
      <c r="G19" s="262">
        <v>29</v>
      </c>
      <c r="H19" s="262">
        <v>30</v>
      </c>
      <c r="I19" s="262">
        <v>31</v>
      </c>
      <c r="J19" s="195"/>
      <c r="K19" s="194"/>
      <c r="L19" s="190">
        <v>27</v>
      </c>
      <c r="M19" s="262">
        <v>29</v>
      </c>
      <c r="N19" s="262">
        <v>30</v>
      </c>
      <c r="O19" s="262"/>
      <c r="P19" s="262"/>
      <c r="Q19" s="262"/>
      <c r="R19" s="262"/>
      <c r="S19" s="262"/>
      <c r="T19" s="264"/>
      <c r="U19" s="194"/>
      <c r="V19" s="190">
        <v>31</v>
      </c>
      <c r="W19" s="262">
        <v>27</v>
      </c>
      <c r="X19" s="262">
        <v>28</v>
      </c>
      <c r="Y19" s="262">
        <v>29</v>
      </c>
      <c r="Z19" s="262">
        <v>30</v>
      </c>
      <c r="AA19" s="262">
        <v>31</v>
      </c>
      <c r="AB19" s="262"/>
      <c r="AC19" s="262"/>
      <c r="AD19" s="195"/>
      <c r="AE19" s="194"/>
      <c r="AF19" s="207">
        <v>35</v>
      </c>
      <c r="AG19" s="265">
        <v>24</v>
      </c>
      <c r="AH19" s="265">
        <v>25</v>
      </c>
      <c r="AI19" s="265">
        <v>26</v>
      </c>
      <c r="AJ19" s="265">
        <v>27</v>
      </c>
      <c r="AK19" s="265">
        <v>28</v>
      </c>
      <c r="AL19" s="265">
        <v>29</v>
      </c>
      <c r="AM19" s="265">
        <v>30</v>
      </c>
    </row>
    <row r="20" spans="2:40">
      <c r="B20" s="193"/>
      <c r="C20" s="263"/>
      <c r="D20" s="263"/>
      <c r="E20" s="263"/>
      <c r="F20" s="263"/>
      <c r="G20" s="263"/>
      <c r="H20" s="263"/>
      <c r="I20" s="263"/>
      <c r="J20" s="195"/>
      <c r="K20" s="194"/>
      <c r="L20" s="190"/>
      <c r="M20" s="262"/>
      <c r="N20" s="263"/>
      <c r="O20" s="263"/>
      <c r="P20" s="263"/>
      <c r="Q20" s="263"/>
      <c r="R20" s="263"/>
      <c r="S20" s="263"/>
      <c r="T20" s="264"/>
      <c r="U20" s="194"/>
      <c r="V20" s="190"/>
      <c r="W20" s="262"/>
      <c r="X20" s="262"/>
      <c r="Y20" s="262"/>
      <c r="Z20" s="262"/>
      <c r="AA20" s="262"/>
      <c r="AB20" s="262"/>
      <c r="AC20" s="262"/>
      <c r="AD20" s="195"/>
      <c r="AE20" s="194"/>
      <c r="AF20" s="207">
        <v>36</v>
      </c>
      <c r="AG20" s="265">
        <v>31</v>
      </c>
      <c r="AH20" s="265"/>
      <c r="AI20" s="265"/>
      <c r="AJ20" s="265"/>
      <c r="AK20" s="265"/>
      <c r="AL20" s="265"/>
      <c r="AM20" s="265"/>
    </row>
    <row r="21" spans="2:40" ht="19" thickBot="1">
      <c r="B21" s="197"/>
      <c r="C21" s="200"/>
      <c r="D21" s="200"/>
      <c r="E21" s="200"/>
      <c r="F21" s="200"/>
      <c r="G21" s="200"/>
      <c r="H21" s="200"/>
      <c r="I21" s="200"/>
      <c r="J21" s="208"/>
      <c r="K21" s="200"/>
      <c r="L21" s="196"/>
      <c r="M21" s="200"/>
      <c r="N21" s="200"/>
      <c r="O21" s="200"/>
      <c r="P21" s="200"/>
      <c r="Q21" s="200"/>
      <c r="R21" s="200"/>
      <c r="S21" s="200"/>
      <c r="T21" s="208"/>
      <c r="U21" s="200"/>
      <c r="V21" s="196"/>
      <c r="W21" s="200"/>
      <c r="X21" s="200"/>
      <c r="Y21" s="200"/>
      <c r="Z21" s="200"/>
      <c r="AA21" s="200"/>
      <c r="AB21" s="200"/>
      <c r="AC21" s="200"/>
      <c r="AD21" s="208"/>
      <c r="AE21" s="200"/>
      <c r="AF21" s="189"/>
      <c r="AG21" s="209"/>
      <c r="AH21" s="209"/>
      <c r="AI21" s="209"/>
      <c r="AJ21" s="209"/>
      <c r="AK21" s="209"/>
      <c r="AL21" s="209"/>
      <c r="AM21" s="209"/>
    </row>
    <row r="22" spans="2:40" ht="19" thickTop="1">
      <c r="B22" s="201"/>
      <c r="C22" s="201"/>
      <c r="D22" s="201"/>
      <c r="E22" s="201"/>
      <c r="F22" s="201"/>
      <c r="G22" s="201"/>
      <c r="H22" s="201"/>
      <c r="I22" s="201"/>
      <c r="J22" s="205"/>
      <c r="K22" s="203"/>
      <c r="L22" s="201"/>
      <c r="M22" s="201"/>
      <c r="N22" s="201"/>
      <c r="O22" s="201"/>
      <c r="P22" s="201"/>
      <c r="Q22" s="201"/>
      <c r="R22" s="201"/>
      <c r="S22" s="201"/>
      <c r="T22" s="204"/>
      <c r="U22" s="201"/>
      <c r="V22" s="201"/>
      <c r="W22" s="201"/>
      <c r="X22" s="201"/>
      <c r="Y22" s="201"/>
      <c r="Z22" s="201"/>
      <c r="AA22" s="201"/>
      <c r="AB22" s="201"/>
      <c r="AC22" s="203"/>
      <c r="AD22" s="205"/>
      <c r="AE22" s="201"/>
      <c r="AF22" s="201"/>
      <c r="AG22" s="201"/>
      <c r="AH22" s="201"/>
      <c r="AI22" s="201"/>
      <c r="AJ22" s="201"/>
      <c r="AK22" s="201"/>
      <c r="AL22" s="201"/>
      <c r="AM22" s="201"/>
    </row>
    <row r="23" spans="2:40" s="186" customFormat="1" ht="23" customHeight="1">
      <c r="B23" s="338" t="s">
        <v>7981</v>
      </c>
      <c r="C23" s="338"/>
      <c r="D23" s="338"/>
      <c r="E23" s="338"/>
      <c r="F23" s="338"/>
      <c r="G23" s="338"/>
      <c r="H23" s="338"/>
      <c r="I23" s="338"/>
      <c r="J23" s="206"/>
      <c r="K23" s="190"/>
      <c r="L23" s="338" t="s">
        <v>7982</v>
      </c>
      <c r="M23" s="338"/>
      <c r="N23" s="338"/>
      <c r="O23" s="338"/>
      <c r="P23" s="338"/>
      <c r="Q23" s="338"/>
      <c r="R23" s="338"/>
      <c r="S23" s="338"/>
      <c r="T23" s="206"/>
      <c r="U23" s="190"/>
      <c r="V23" s="338" t="s">
        <v>7983</v>
      </c>
      <c r="W23" s="338"/>
      <c r="X23" s="338"/>
      <c r="Y23" s="338"/>
      <c r="Z23" s="338"/>
      <c r="AA23" s="338"/>
      <c r="AB23" s="338"/>
      <c r="AC23" s="338"/>
      <c r="AD23" s="206"/>
      <c r="AE23" s="190"/>
      <c r="AF23" s="338" t="s">
        <v>7984</v>
      </c>
      <c r="AG23" s="338"/>
      <c r="AH23" s="338"/>
      <c r="AI23" s="338"/>
      <c r="AJ23" s="338"/>
      <c r="AK23" s="338"/>
      <c r="AL23" s="338"/>
      <c r="AM23" s="338"/>
    </row>
    <row r="24" spans="2:40" s="186" customFormat="1">
      <c r="B24" s="183"/>
      <c r="C24" s="196" t="s">
        <v>7849</v>
      </c>
      <c r="D24" s="196" t="s">
        <v>7850</v>
      </c>
      <c r="E24" s="196" t="s">
        <v>7851</v>
      </c>
      <c r="F24" s="196" t="s">
        <v>7852</v>
      </c>
      <c r="G24" s="196" t="s">
        <v>7851</v>
      </c>
      <c r="H24" s="196" t="s">
        <v>7853</v>
      </c>
      <c r="I24" s="196" t="s">
        <v>7849</v>
      </c>
      <c r="J24" s="191"/>
      <c r="K24" s="192"/>
      <c r="L24" s="183"/>
      <c r="M24" s="196" t="s">
        <v>7849</v>
      </c>
      <c r="N24" s="196" t="s">
        <v>7850</v>
      </c>
      <c r="O24" s="196" t="s">
        <v>7851</v>
      </c>
      <c r="P24" s="196" t="s">
        <v>7852</v>
      </c>
      <c r="Q24" s="196" t="s">
        <v>7851</v>
      </c>
      <c r="R24" s="196" t="s">
        <v>7853</v>
      </c>
      <c r="S24" s="196" t="s">
        <v>7849</v>
      </c>
      <c r="T24" s="191"/>
      <c r="U24" s="192"/>
      <c r="V24" s="183"/>
      <c r="W24" s="196" t="s">
        <v>7849</v>
      </c>
      <c r="X24" s="196" t="s">
        <v>7850</v>
      </c>
      <c r="Y24" s="196" t="s">
        <v>7851</v>
      </c>
      <c r="Z24" s="196" t="s">
        <v>7852</v>
      </c>
      <c r="AA24" s="196" t="s">
        <v>7851</v>
      </c>
      <c r="AB24" s="196" t="s">
        <v>7853</v>
      </c>
      <c r="AC24" s="196" t="s">
        <v>7849</v>
      </c>
      <c r="AD24" s="191"/>
      <c r="AE24" s="192"/>
      <c r="AF24" s="183"/>
      <c r="AG24" s="196" t="s">
        <v>7849</v>
      </c>
      <c r="AH24" s="196" t="s">
        <v>7850</v>
      </c>
      <c r="AI24" s="196" t="s">
        <v>7851</v>
      </c>
      <c r="AJ24" s="196" t="s">
        <v>7852</v>
      </c>
      <c r="AK24" s="196" t="s">
        <v>7851</v>
      </c>
      <c r="AL24" s="196" t="s">
        <v>7853</v>
      </c>
      <c r="AM24" s="196" t="s">
        <v>7849</v>
      </c>
    </row>
    <row r="25" spans="2:40">
      <c r="B25" s="210">
        <v>36</v>
      </c>
      <c r="C25" s="265"/>
      <c r="D25" s="265">
        <v>1</v>
      </c>
      <c r="E25" s="265">
        <v>2</v>
      </c>
      <c r="F25" s="265">
        <v>3</v>
      </c>
      <c r="G25" s="265">
        <v>4</v>
      </c>
      <c r="H25" s="265">
        <v>5</v>
      </c>
      <c r="I25" s="265">
        <v>6</v>
      </c>
      <c r="J25" s="195"/>
      <c r="K25" s="194"/>
      <c r="L25" s="207">
        <v>40</v>
      </c>
      <c r="M25" s="265"/>
      <c r="N25" s="265"/>
      <c r="O25" s="265"/>
      <c r="P25" s="265">
        <v>1</v>
      </c>
      <c r="Q25" s="265">
        <v>2</v>
      </c>
      <c r="R25" s="265">
        <v>3</v>
      </c>
      <c r="S25" s="265">
        <v>4</v>
      </c>
      <c r="T25" s="195"/>
      <c r="U25" s="194"/>
      <c r="V25" s="190">
        <v>44</v>
      </c>
      <c r="W25" s="262"/>
      <c r="X25" s="262"/>
      <c r="Y25" s="262"/>
      <c r="Z25" s="262"/>
      <c r="AA25" s="262"/>
      <c r="AB25" s="262"/>
      <c r="AC25" s="262">
        <v>1</v>
      </c>
      <c r="AD25" s="195"/>
      <c r="AE25" s="194"/>
      <c r="AF25" s="190">
        <v>49</v>
      </c>
      <c r="AG25" s="262"/>
      <c r="AH25" s="262">
        <v>1</v>
      </c>
      <c r="AI25" s="262">
        <v>2</v>
      </c>
      <c r="AJ25" s="262">
        <v>3</v>
      </c>
      <c r="AK25" s="262">
        <v>4</v>
      </c>
      <c r="AL25" s="262">
        <v>5</v>
      </c>
      <c r="AM25" s="262">
        <v>6</v>
      </c>
      <c r="AN25" s="194"/>
    </row>
    <row r="26" spans="2:40">
      <c r="B26" s="210">
        <v>37</v>
      </c>
      <c r="C26" s="265">
        <v>7</v>
      </c>
      <c r="D26" s="265">
        <v>8</v>
      </c>
      <c r="E26" s="265">
        <v>9</v>
      </c>
      <c r="F26" s="265">
        <v>10</v>
      </c>
      <c r="G26" s="265">
        <v>11</v>
      </c>
      <c r="H26" s="265">
        <v>12</v>
      </c>
      <c r="I26" s="265">
        <v>13</v>
      </c>
      <c r="J26" s="195"/>
      <c r="K26" s="194"/>
      <c r="L26" s="207">
        <v>41</v>
      </c>
      <c r="M26" s="265">
        <v>5</v>
      </c>
      <c r="N26" s="265">
        <v>6</v>
      </c>
      <c r="O26" s="265">
        <v>7</v>
      </c>
      <c r="P26" s="265">
        <v>8</v>
      </c>
      <c r="Q26" s="265">
        <v>9</v>
      </c>
      <c r="R26" s="265">
        <v>10</v>
      </c>
      <c r="S26" s="265">
        <v>11</v>
      </c>
      <c r="T26" s="195"/>
      <c r="U26" s="194"/>
      <c r="V26" s="190">
        <v>45</v>
      </c>
      <c r="W26" s="262">
        <v>2</v>
      </c>
      <c r="X26" s="262">
        <v>3</v>
      </c>
      <c r="Y26" s="262">
        <v>4</v>
      </c>
      <c r="Z26" s="262">
        <v>5</v>
      </c>
      <c r="AA26" s="262">
        <v>6</v>
      </c>
      <c r="AB26" s="262">
        <v>7</v>
      </c>
      <c r="AC26" s="262">
        <v>8</v>
      </c>
      <c r="AD26" s="195"/>
      <c r="AE26" s="194"/>
      <c r="AF26" s="190">
        <v>50</v>
      </c>
      <c r="AG26" s="262">
        <v>7</v>
      </c>
      <c r="AH26" s="262">
        <v>8</v>
      </c>
      <c r="AI26" s="262">
        <v>9</v>
      </c>
      <c r="AJ26" s="262">
        <v>10</v>
      </c>
      <c r="AK26" s="262">
        <v>11</v>
      </c>
      <c r="AL26" s="262">
        <v>12</v>
      </c>
      <c r="AM26" s="262">
        <v>13</v>
      </c>
      <c r="AN26" s="194"/>
    </row>
    <row r="27" spans="2:40">
      <c r="B27" s="210">
        <v>38</v>
      </c>
      <c r="C27" s="265">
        <v>14</v>
      </c>
      <c r="D27" s="265">
        <v>15</v>
      </c>
      <c r="E27" s="265">
        <v>16</v>
      </c>
      <c r="F27" s="265">
        <v>17</v>
      </c>
      <c r="G27" s="265">
        <v>18</v>
      </c>
      <c r="H27" s="265">
        <v>19</v>
      </c>
      <c r="I27" s="265">
        <v>20</v>
      </c>
      <c r="J27" s="195"/>
      <c r="K27" s="194"/>
      <c r="L27" s="207">
        <v>42</v>
      </c>
      <c r="M27" s="265">
        <v>12</v>
      </c>
      <c r="N27" s="265">
        <v>13</v>
      </c>
      <c r="O27" s="265">
        <v>14</v>
      </c>
      <c r="P27" s="265">
        <v>15</v>
      </c>
      <c r="Q27" s="265">
        <v>16</v>
      </c>
      <c r="R27" s="265">
        <v>17</v>
      </c>
      <c r="S27" s="265">
        <v>18</v>
      </c>
      <c r="T27" s="195"/>
      <c r="U27" s="194"/>
      <c r="V27" s="190">
        <v>46</v>
      </c>
      <c r="W27" s="262">
        <v>9</v>
      </c>
      <c r="X27" s="262">
        <v>10</v>
      </c>
      <c r="Y27" s="262">
        <v>11</v>
      </c>
      <c r="Z27" s="262">
        <v>12</v>
      </c>
      <c r="AA27" s="262">
        <v>13</v>
      </c>
      <c r="AB27" s="262">
        <v>14</v>
      </c>
      <c r="AC27" s="262">
        <v>15</v>
      </c>
      <c r="AD27" s="195"/>
      <c r="AE27" s="194"/>
      <c r="AF27" s="190">
        <v>51</v>
      </c>
      <c r="AG27" s="262">
        <v>14</v>
      </c>
      <c r="AH27" s="262">
        <v>15</v>
      </c>
      <c r="AI27" s="262">
        <v>16</v>
      </c>
      <c r="AJ27" s="262">
        <v>17</v>
      </c>
      <c r="AK27" s="262">
        <v>18</v>
      </c>
      <c r="AL27" s="262">
        <v>19</v>
      </c>
      <c r="AM27" s="262">
        <v>20</v>
      </c>
      <c r="AN27" s="194"/>
    </row>
    <row r="28" spans="2:40">
      <c r="B28" s="210">
        <v>39</v>
      </c>
      <c r="C28" s="265">
        <v>21</v>
      </c>
      <c r="D28" s="265">
        <v>22</v>
      </c>
      <c r="E28" s="265">
        <v>23</v>
      </c>
      <c r="F28" s="265">
        <v>24</v>
      </c>
      <c r="G28" s="265">
        <v>25</v>
      </c>
      <c r="H28" s="265">
        <v>26</v>
      </c>
      <c r="I28" s="265">
        <v>27</v>
      </c>
      <c r="J28" s="195"/>
      <c r="K28" s="194"/>
      <c r="L28" s="207">
        <v>43</v>
      </c>
      <c r="M28" s="265">
        <v>19</v>
      </c>
      <c r="N28" s="265">
        <v>20</v>
      </c>
      <c r="O28" s="265">
        <v>21</v>
      </c>
      <c r="P28" s="265">
        <v>22</v>
      </c>
      <c r="Q28" s="265">
        <v>23</v>
      </c>
      <c r="R28" s="265">
        <v>24</v>
      </c>
      <c r="S28" s="265">
        <v>25</v>
      </c>
      <c r="T28" s="195"/>
      <c r="U28" s="194"/>
      <c r="V28" s="190">
        <v>47</v>
      </c>
      <c r="W28" s="262">
        <v>16</v>
      </c>
      <c r="X28" s="262">
        <v>17</v>
      </c>
      <c r="Y28" s="262">
        <v>18</v>
      </c>
      <c r="Z28" s="262">
        <v>19</v>
      </c>
      <c r="AA28" s="262">
        <v>20</v>
      </c>
      <c r="AB28" s="262">
        <v>21</v>
      </c>
      <c r="AC28" s="262">
        <v>22</v>
      </c>
      <c r="AD28" s="195"/>
      <c r="AE28" s="194"/>
      <c r="AF28" s="190">
        <v>52</v>
      </c>
      <c r="AG28" s="262">
        <v>21</v>
      </c>
      <c r="AH28" s="262">
        <v>22</v>
      </c>
      <c r="AI28" s="262">
        <v>23</v>
      </c>
      <c r="AJ28" s="262">
        <v>24</v>
      </c>
      <c r="AK28" s="262">
        <v>25</v>
      </c>
      <c r="AL28" s="262">
        <v>26</v>
      </c>
      <c r="AM28" s="262">
        <v>27</v>
      </c>
      <c r="AN28" s="194"/>
    </row>
    <row r="29" spans="2:40">
      <c r="B29" s="210">
        <v>40</v>
      </c>
      <c r="C29" s="265">
        <v>28</v>
      </c>
      <c r="D29" s="265">
        <v>29</v>
      </c>
      <c r="E29" s="265">
        <v>30</v>
      </c>
      <c r="F29" s="265"/>
      <c r="G29" s="265"/>
      <c r="H29" s="265"/>
      <c r="I29" s="265"/>
      <c r="J29" s="195"/>
      <c r="K29" s="194"/>
      <c r="L29" s="190">
        <v>44</v>
      </c>
      <c r="M29" s="262">
        <v>26</v>
      </c>
      <c r="N29" s="262">
        <v>27</v>
      </c>
      <c r="O29" s="262">
        <v>28</v>
      </c>
      <c r="P29" s="262">
        <v>29</v>
      </c>
      <c r="Q29" s="262">
        <v>30</v>
      </c>
      <c r="R29" s="262">
        <v>31</v>
      </c>
      <c r="S29" s="262"/>
      <c r="T29" s="195"/>
      <c r="U29" s="194"/>
      <c r="V29" s="190">
        <v>48</v>
      </c>
      <c r="W29" s="262">
        <v>23</v>
      </c>
      <c r="X29" s="262">
        <v>24</v>
      </c>
      <c r="Y29" s="262">
        <v>25</v>
      </c>
      <c r="Z29" s="262">
        <v>26</v>
      </c>
      <c r="AA29" s="262">
        <v>27</v>
      </c>
      <c r="AB29" s="262">
        <v>28</v>
      </c>
      <c r="AC29" s="262">
        <v>29</v>
      </c>
      <c r="AD29" s="195"/>
      <c r="AE29" s="194"/>
      <c r="AF29" s="190">
        <v>1</v>
      </c>
      <c r="AG29" s="262">
        <v>28</v>
      </c>
      <c r="AH29" s="262">
        <v>29</v>
      </c>
      <c r="AI29" s="262">
        <v>30</v>
      </c>
      <c r="AJ29" s="262">
        <v>31</v>
      </c>
      <c r="AK29" s="262"/>
      <c r="AL29" s="262"/>
      <c r="AM29" s="262"/>
      <c r="AN29" s="194"/>
    </row>
    <row r="30" spans="2:40">
      <c r="B30" s="193"/>
      <c r="C30" s="262"/>
      <c r="D30" s="262"/>
      <c r="E30" s="262"/>
      <c r="F30" s="262"/>
      <c r="G30" s="262"/>
      <c r="H30" s="262"/>
      <c r="I30" s="262"/>
      <c r="J30" s="195"/>
      <c r="K30" s="194"/>
      <c r="L30" s="190"/>
      <c r="M30" s="194"/>
      <c r="N30" s="194"/>
      <c r="O30" s="194"/>
      <c r="P30" s="194"/>
      <c r="Q30" s="194"/>
      <c r="R30" s="194"/>
      <c r="S30" s="194"/>
      <c r="T30" s="195"/>
      <c r="U30" s="194"/>
      <c r="V30" s="190">
        <v>49</v>
      </c>
      <c r="W30" s="262">
        <v>30</v>
      </c>
      <c r="X30" s="262"/>
      <c r="Y30" s="262"/>
      <c r="Z30" s="262"/>
      <c r="AA30" s="262"/>
      <c r="AB30" s="262"/>
      <c r="AC30" s="262"/>
      <c r="AD30" s="195"/>
      <c r="AE30" s="194"/>
      <c r="AF30" s="190"/>
      <c r="AG30" s="262"/>
      <c r="AH30" s="262"/>
      <c r="AI30" s="262"/>
      <c r="AJ30" s="262"/>
      <c r="AK30" s="262"/>
      <c r="AL30" s="262"/>
      <c r="AM30" s="262"/>
    </row>
    <row r="31" spans="2:40">
      <c r="K31" s="180"/>
      <c r="L31" s="197"/>
      <c r="T31" s="180"/>
      <c r="U31" s="197"/>
      <c r="AC31" s="180"/>
      <c r="AD31" s="197"/>
    </row>
    <row r="33" spans="2:9">
      <c r="B33" s="211"/>
      <c r="C33" s="212" t="s">
        <v>7855</v>
      </c>
      <c r="D33" s="186"/>
      <c r="E33" s="186"/>
      <c r="F33" s="186"/>
      <c r="G33" s="186"/>
      <c r="H33" s="186"/>
      <c r="I33" s="186"/>
    </row>
  </sheetData>
  <sheetProtection algorithmName="SHA-512" hashValue="4usXQt/2zz/I4k+S65O0ra5kQ/2NntljVfcIicgfwIErgov5/LF1CfKmvCdbvGbM6ahtQQplG8A6XdfCfSijKQ==" saltValue="HXaVEk7tSZjO2mACWx85LA==" spinCount="100000" sheet="1" objects="1" scenarios="1"/>
  <mergeCells count="12">
    <mergeCell ref="B23:I23"/>
    <mergeCell ref="L23:S23"/>
    <mergeCell ref="V23:AC23"/>
    <mergeCell ref="AF23:AM23"/>
    <mergeCell ref="V3:AC3"/>
    <mergeCell ref="B3:I3"/>
    <mergeCell ref="L3:S3"/>
    <mergeCell ref="AF3:AM3"/>
    <mergeCell ref="B13:I13"/>
    <mergeCell ref="L13:S13"/>
    <mergeCell ref="V13:AC13"/>
    <mergeCell ref="AF13:AM13"/>
  </mergeCells>
  <hyperlinks>
    <hyperlink ref="AH1" r:id="rId1" display="© www.calendarpedia.co.uk" xr:uid="{FBD3A6A5-8DCD-BB4F-95AC-BBBA8B24F23E}"/>
    <hyperlink ref="AG1" r:id="rId2" display="© www.calendarpedia.co.uk" xr:uid="{1F34573E-A5FD-CD49-8C26-93E42521CCF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5027"/>
  <sheetViews>
    <sheetView topLeftCell="A536" workbookViewId="0">
      <selection activeCell="C1860" sqref="C1860"/>
    </sheetView>
  </sheetViews>
  <sheetFormatPr baseColWidth="10" defaultColWidth="8.83203125" defaultRowHeight="15"/>
  <cols>
    <col min="3" max="3" width="10.5" customWidth="1"/>
    <col min="4" max="4" width="10.1640625" customWidth="1"/>
    <col min="5" max="5" width="11.5" customWidth="1"/>
  </cols>
  <sheetData>
    <row r="1" spans="1:5">
      <c r="A1" s="38" t="s">
        <v>7606</v>
      </c>
      <c r="B1" s="38" t="s">
        <v>7605</v>
      </c>
      <c r="C1" s="38" t="s">
        <v>7604</v>
      </c>
      <c r="D1" s="38" t="s">
        <v>7603</v>
      </c>
      <c r="E1" s="38" t="s">
        <v>7602</v>
      </c>
    </row>
    <row r="2" spans="1:5">
      <c r="A2" s="38" t="s">
        <v>7601</v>
      </c>
      <c r="B2" s="38" t="s">
        <v>6553</v>
      </c>
      <c r="C2" s="38" t="s">
        <v>7600</v>
      </c>
      <c r="D2" s="38">
        <v>25</v>
      </c>
      <c r="E2" s="38" t="s">
        <v>792</v>
      </c>
    </row>
    <row r="3" spans="1:5">
      <c r="A3" s="38" t="s">
        <v>7599</v>
      </c>
      <c r="B3" s="38" t="s">
        <v>6509</v>
      </c>
      <c r="C3" s="38" t="s">
        <v>7598</v>
      </c>
      <c r="D3" s="38">
        <v>25</v>
      </c>
      <c r="E3" s="38" t="s">
        <v>792</v>
      </c>
    </row>
    <row r="4" spans="1:5">
      <c r="A4" s="38" t="s">
        <v>7597</v>
      </c>
      <c r="B4" s="38" t="s">
        <v>6509</v>
      </c>
      <c r="C4" s="38" t="s">
        <v>7596</v>
      </c>
      <c r="D4" s="38">
        <v>25</v>
      </c>
      <c r="E4" s="38" t="s">
        <v>792</v>
      </c>
    </row>
    <row r="5" spans="1:5">
      <c r="A5" s="38" t="s">
        <v>7595</v>
      </c>
      <c r="B5" s="38" t="s">
        <v>6509</v>
      </c>
      <c r="C5" s="38" t="s">
        <v>7594</v>
      </c>
      <c r="D5" s="38">
        <v>25</v>
      </c>
      <c r="E5" s="38" t="s">
        <v>792</v>
      </c>
    </row>
    <row r="6" spans="1:5">
      <c r="A6" s="38" t="s">
        <v>7593</v>
      </c>
      <c r="B6" s="38" t="s">
        <v>6509</v>
      </c>
      <c r="C6" s="38" t="s">
        <v>7592</v>
      </c>
      <c r="D6" s="38">
        <v>25</v>
      </c>
      <c r="E6" s="38" t="s">
        <v>792</v>
      </c>
    </row>
    <row r="7" spans="1:5">
      <c r="A7" s="38" t="s">
        <v>7591</v>
      </c>
      <c r="B7" s="38" t="s">
        <v>6509</v>
      </c>
      <c r="C7" s="38" t="s">
        <v>7590</v>
      </c>
      <c r="D7" s="38">
        <v>25</v>
      </c>
      <c r="E7" s="38" t="s">
        <v>792</v>
      </c>
    </row>
    <row r="8" spans="1:5">
      <c r="A8" s="38" t="s">
        <v>7589</v>
      </c>
      <c r="B8" s="38" t="s">
        <v>6509</v>
      </c>
      <c r="C8" s="38" t="s">
        <v>7588</v>
      </c>
      <c r="D8" s="38">
        <v>25</v>
      </c>
      <c r="E8" s="38" t="s">
        <v>792</v>
      </c>
    </row>
    <row r="9" spans="1:5">
      <c r="A9" s="38" t="s">
        <v>7587</v>
      </c>
      <c r="B9" s="38" t="s">
        <v>6509</v>
      </c>
      <c r="C9" s="38" t="s">
        <v>7586</v>
      </c>
      <c r="D9" s="38">
        <v>25</v>
      </c>
      <c r="E9" s="38" t="s">
        <v>792</v>
      </c>
    </row>
    <row r="10" spans="1:5">
      <c r="A10" s="38" t="s">
        <v>7585</v>
      </c>
      <c r="B10" s="38" t="s">
        <v>6397</v>
      </c>
      <c r="C10" s="38" t="s">
        <v>7583</v>
      </c>
      <c r="D10" s="38">
        <v>25</v>
      </c>
      <c r="E10" s="38" t="s">
        <v>792</v>
      </c>
    </row>
    <row r="11" spans="1:5">
      <c r="A11" s="38" t="s">
        <v>7584</v>
      </c>
      <c r="B11" s="38" t="s">
        <v>6397</v>
      </c>
      <c r="C11" s="38" t="s">
        <v>7583</v>
      </c>
      <c r="D11" s="38">
        <v>25</v>
      </c>
      <c r="E11" s="38" t="s">
        <v>792</v>
      </c>
    </row>
    <row r="12" spans="1:5">
      <c r="A12" s="38" t="s">
        <v>7582</v>
      </c>
      <c r="B12" s="38" t="s">
        <v>7519</v>
      </c>
      <c r="C12" s="38" t="s">
        <v>7581</v>
      </c>
      <c r="D12" s="38">
        <v>25</v>
      </c>
      <c r="E12" s="38" t="s">
        <v>6562</v>
      </c>
    </row>
    <row r="13" spans="1:5">
      <c r="A13" s="38" t="s">
        <v>7580</v>
      </c>
      <c r="B13" s="38" t="s">
        <v>7519</v>
      </c>
      <c r="C13" s="38" t="s">
        <v>7579</v>
      </c>
      <c r="D13" s="38">
        <v>25</v>
      </c>
      <c r="E13" s="38" t="s">
        <v>6562</v>
      </c>
    </row>
    <row r="14" spans="1:5">
      <c r="A14" s="38" t="s">
        <v>7578</v>
      </c>
      <c r="B14" s="38" t="s">
        <v>7519</v>
      </c>
      <c r="C14" s="38" t="s">
        <v>7577</v>
      </c>
      <c r="D14" s="38">
        <v>25</v>
      </c>
      <c r="E14" s="38" t="s">
        <v>6562</v>
      </c>
    </row>
    <row r="15" spans="1:5">
      <c r="A15" s="38" t="s">
        <v>7576</v>
      </c>
      <c r="B15" s="38" t="s">
        <v>7519</v>
      </c>
      <c r="C15" s="38" t="s">
        <v>7575</v>
      </c>
      <c r="D15" s="38">
        <v>25</v>
      </c>
      <c r="E15" s="38" t="s">
        <v>6562</v>
      </c>
    </row>
    <row r="16" spans="1:5">
      <c r="A16" s="38" t="s">
        <v>7574</v>
      </c>
      <c r="B16" s="38" t="s">
        <v>7519</v>
      </c>
      <c r="C16" s="38" t="s">
        <v>7573</v>
      </c>
      <c r="D16" s="38">
        <v>25</v>
      </c>
      <c r="E16" s="38" t="s">
        <v>6562</v>
      </c>
    </row>
    <row r="17" spans="1:5">
      <c r="A17" s="38" t="s">
        <v>7572</v>
      </c>
      <c r="B17" s="38" t="s">
        <v>7519</v>
      </c>
      <c r="C17" s="38" t="s">
        <v>7571</v>
      </c>
      <c r="D17" s="38">
        <v>25</v>
      </c>
      <c r="E17" s="38" t="s">
        <v>6562</v>
      </c>
    </row>
    <row r="18" spans="1:5">
      <c r="A18" s="38" t="s">
        <v>7570</v>
      </c>
      <c r="B18" s="38" t="s">
        <v>7519</v>
      </c>
      <c r="C18" s="38" t="s">
        <v>7569</v>
      </c>
      <c r="D18" s="38">
        <v>25</v>
      </c>
      <c r="E18" s="38" t="s">
        <v>6562</v>
      </c>
    </row>
    <row r="19" spans="1:5">
      <c r="A19" s="38" t="s">
        <v>7568</v>
      </c>
      <c r="B19" s="38" t="s">
        <v>7519</v>
      </c>
      <c r="C19" s="38" t="s">
        <v>7567</v>
      </c>
      <c r="D19" s="38">
        <v>25</v>
      </c>
      <c r="E19" s="38" t="s">
        <v>6562</v>
      </c>
    </row>
    <row r="20" spans="1:5">
      <c r="A20" s="38" t="s">
        <v>7566</v>
      </c>
      <c r="B20" s="38" t="s">
        <v>7519</v>
      </c>
      <c r="C20" s="38" t="s">
        <v>7565</v>
      </c>
      <c r="D20" s="38">
        <v>25</v>
      </c>
      <c r="E20" s="38" t="s">
        <v>6562</v>
      </c>
    </row>
    <row r="21" spans="1:5">
      <c r="A21" s="38" t="s">
        <v>7564</v>
      </c>
      <c r="B21" s="38" t="s">
        <v>7519</v>
      </c>
      <c r="C21" s="38" t="s">
        <v>7563</v>
      </c>
      <c r="D21" s="38">
        <v>25</v>
      </c>
      <c r="E21" s="38" t="s">
        <v>6562</v>
      </c>
    </row>
    <row r="22" spans="1:5">
      <c r="A22" s="38" t="s">
        <v>7562</v>
      </c>
      <c r="B22" s="38" t="s">
        <v>7519</v>
      </c>
      <c r="C22" s="38" t="s">
        <v>7561</v>
      </c>
      <c r="D22" s="38">
        <v>25</v>
      </c>
      <c r="E22" s="38" t="s">
        <v>6562</v>
      </c>
    </row>
    <row r="23" spans="1:5">
      <c r="A23" s="38" t="s">
        <v>7560</v>
      </c>
      <c r="B23" s="38" t="s">
        <v>7519</v>
      </c>
      <c r="C23" s="38" t="s">
        <v>7559</v>
      </c>
      <c r="D23" s="38">
        <v>25</v>
      </c>
      <c r="E23" s="38" t="s">
        <v>6562</v>
      </c>
    </row>
    <row r="24" spans="1:5">
      <c r="A24" s="38" t="s">
        <v>7558</v>
      </c>
      <c r="B24" s="38" t="s">
        <v>7519</v>
      </c>
      <c r="C24" s="38" t="s">
        <v>7557</v>
      </c>
      <c r="D24" s="38">
        <v>25</v>
      </c>
      <c r="E24" s="38" t="s">
        <v>6562</v>
      </c>
    </row>
    <row r="25" spans="1:5">
      <c r="A25" s="38" t="s">
        <v>7556</v>
      </c>
      <c r="B25" s="38" t="s">
        <v>7519</v>
      </c>
      <c r="C25" s="38" t="s">
        <v>7555</v>
      </c>
      <c r="D25" s="38">
        <v>25</v>
      </c>
      <c r="E25" s="38" t="s">
        <v>6562</v>
      </c>
    </row>
    <row r="26" spans="1:5">
      <c r="A26" s="38" t="s">
        <v>7554</v>
      </c>
      <c r="B26" s="38" t="s">
        <v>7519</v>
      </c>
      <c r="C26" s="38" t="s">
        <v>7553</v>
      </c>
      <c r="D26" s="38">
        <v>25</v>
      </c>
      <c r="E26" s="38" t="s">
        <v>6562</v>
      </c>
    </row>
    <row r="27" spans="1:5">
      <c r="A27" s="38" t="s">
        <v>7552</v>
      </c>
      <c r="B27" s="38" t="s">
        <v>7519</v>
      </c>
      <c r="C27" s="38" t="s">
        <v>7551</v>
      </c>
      <c r="D27" s="38">
        <v>25</v>
      </c>
      <c r="E27" s="38" t="s">
        <v>6562</v>
      </c>
    </row>
    <row r="28" spans="1:5">
      <c r="A28" s="38" t="s">
        <v>7550</v>
      </c>
      <c r="B28" s="38" t="s">
        <v>7519</v>
      </c>
      <c r="C28" s="38" t="s">
        <v>7549</v>
      </c>
      <c r="D28" s="38">
        <v>25</v>
      </c>
      <c r="E28" s="38" t="s">
        <v>6562</v>
      </c>
    </row>
    <row r="29" spans="1:5">
      <c r="A29" s="38" t="s">
        <v>7548</v>
      </c>
      <c r="B29" s="38" t="s">
        <v>7519</v>
      </c>
      <c r="C29" s="38" t="s">
        <v>7547</v>
      </c>
      <c r="D29" s="38">
        <v>25</v>
      </c>
      <c r="E29" s="38" t="s">
        <v>6562</v>
      </c>
    </row>
    <row r="30" spans="1:5">
      <c r="A30" s="38" t="s">
        <v>7546</v>
      </c>
      <c r="B30" s="38" t="s">
        <v>7519</v>
      </c>
      <c r="C30" s="38" t="s">
        <v>7545</v>
      </c>
      <c r="D30" s="38">
        <v>25</v>
      </c>
      <c r="E30" s="38" t="s">
        <v>6562</v>
      </c>
    </row>
    <row r="31" spans="1:5">
      <c r="A31" s="38" t="s">
        <v>7544</v>
      </c>
      <c r="B31" s="38" t="s">
        <v>7519</v>
      </c>
      <c r="C31" s="38" t="s">
        <v>7543</v>
      </c>
      <c r="D31" s="38">
        <v>25</v>
      </c>
      <c r="E31" s="38" t="s">
        <v>6562</v>
      </c>
    </row>
    <row r="32" spans="1:5">
      <c r="A32" s="38" t="s">
        <v>7542</v>
      </c>
      <c r="B32" s="38" t="s">
        <v>7519</v>
      </c>
      <c r="C32" s="38" t="s">
        <v>7541</v>
      </c>
      <c r="D32" s="38">
        <v>25</v>
      </c>
      <c r="E32" s="38" t="s">
        <v>6562</v>
      </c>
    </row>
    <row r="33" spans="1:5">
      <c r="A33" s="38" t="s">
        <v>7540</v>
      </c>
      <c r="B33" s="38" t="s">
        <v>7519</v>
      </c>
      <c r="C33" s="38" t="s">
        <v>7539</v>
      </c>
      <c r="D33" s="38">
        <v>25</v>
      </c>
      <c r="E33" s="38" t="s">
        <v>6562</v>
      </c>
    </row>
    <row r="34" spans="1:5">
      <c r="A34" s="38" t="s">
        <v>7538</v>
      </c>
      <c r="B34" s="38" t="s">
        <v>7519</v>
      </c>
      <c r="C34" s="38" t="s">
        <v>7537</v>
      </c>
      <c r="D34" s="38">
        <v>25</v>
      </c>
      <c r="E34" s="38" t="s">
        <v>792</v>
      </c>
    </row>
    <row r="35" spans="1:5">
      <c r="A35" s="38" t="s">
        <v>7536</v>
      </c>
      <c r="B35" s="38" t="s">
        <v>7519</v>
      </c>
      <c r="C35" s="38" t="s">
        <v>7535</v>
      </c>
      <c r="D35" s="38">
        <v>25</v>
      </c>
      <c r="E35" s="38" t="s">
        <v>792</v>
      </c>
    </row>
    <row r="36" spans="1:5">
      <c r="A36" s="38" t="s">
        <v>7534</v>
      </c>
      <c r="B36" s="38" t="s">
        <v>7519</v>
      </c>
      <c r="C36" s="38" t="s">
        <v>7533</v>
      </c>
      <c r="D36" s="38">
        <v>25</v>
      </c>
      <c r="E36" s="38" t="s">
        <v>6562</v>
      </c>
    </row>
    <row r="37" spans="1:5">
      <c r="A37" s="38" t="s">
        <v>7532</v>
      </c>
      <c r="B37" s="38" t="s">
        <v>7519</v>
      </c>
      <c r="C37" s="38" t="s">
        <v>7531</v>
      </c>
      <c r="D37" s="38">
        <v>25</v>
      </c>
      <c r="E37" s="38" t="s">
        <v>6562</v>
      </c>
    </row>
    <row r="38" spans="1:5">
      <c r="A38" s="38" t="s">
        <v>7530</v>
      </c>
      <c r="B38" s="38" t="s">
        <v>7519</v>
      </c>
      <c r="C38" s="38" t="s">
        <v>7529</v>
      </c>
      <c r="D38" s="38">
        <v>25</v>
      </c>
      <c r="E38" s="38" t="s">
        <v>6562</v>
      </c>
    </row>
    <row r="39" spans="1:5">
      <c r="A39" s="38" t="s">
        <v>7528</v>
      </c>
      <c r="B39" s="38" t="s">
        <v>7519</v>
      </c>
      <c r="C39" s="38" t="s">
        <v>7527</v>
      </c>
      <c r="D39" s="38">
        <v>25</v>
      </c>
      <c r="E39" s="38" t="s">
        <v>6562</v>
      </c>
    </row>
    <row r="40" spans="1:5">
      <c r="A40" s="38" t="s">
        <v>7526</v>
      </c>
      <c r="B40" s="38" t="s">
        <v>7519</v>
      </c>
      <c r="C40" s="38" t="s">
        <v>7525</v>
      </c>
      <c r="D40" s="38">
        <v>25</v>
      </c>
      <c r="E40" s="38" t="s">
        <v>6562</v>
      </c>
    </row>
    <row r="41" spans="1:5">
      <c r="A41" s="38" t="s">
        <v>7524</v>
      </c>
      <c r="B41" s="38" t="s">
        <v>7519</v>
      </c>
      <c r="C41" s="38" t="s">
        <v>7523</v>
      </c>
      <c r="D41" s="38">
        <v>25</v>
      </c>
      <c r="E41" s="38" t="s">
        <v>6562</v>
      </c>
    </row>
    <row r="42" spans="1:5">
      <c r="A42" s="38" t="s">
        <v>7522</v>
      </c>
      <c r="B42" s="38" t="s">
        <v>7519</v>
      </c>
      <c r="C42" s="38" t="s">
        <v>7521</v>
      </c>
      <c r="D42" s="38">
        <v>25</v>
      </c>
      <c r="E42" s="38" t="s">
        <v>6562</v>
      </c>
    </row>
    <row r="43" spans="1:5">
      <c r="A43" s="38" t="s">
        <v>7520</v>
      </c>
      <c r="B43" s="38" t="s">
        <v>7519</v>
      </c>
      <c r="C43" s="38" t="s">
        <v>7518</v>
      </c>
      <c r="D43" s="38">
        <v>25</v>
      </c>
      <c r="E43" s="38" t="s">
        <v>6562</v>
      </c>
    </row>
    <row r="44" spans="1:5">
      <c r="A44" s="38" t="s">
        <v>7517</v>
      </c>
      <c r="B44" s="38" t="s">
        <v>6297</v>
      </c>
      <c r="C44" s="38" t="s">
        <v>7516</v>
      </c>
      <c r="D44" s="38">
        <v>25</v>
      </c>
      <c r="E44" s="38" t="s">
        <v>6562</v>
      </c>
    </row>
    <row r="45" spans="1:5">
      <c r="A45" s="38" t="s">
        <v>7515</v>
      </c>
      <c r="B45" s="38" t="s">
        <v>6135</v>
      </c>
      <c r="C45" s="38" t="s">
        <v>7514</v>
      </c>
      <c r="D45" s="38">
        <v>25</v>
      </c>
      <c r="E45" s="38" t="s">
        <v>792</v>
      </c>
    </row>
    <row r="46" spans="1:5">
      <c r="A46" s="38" t="s">
        <v>7513</v>
      </c>
      <c r="B46" s="38" t="s">
        <v>6135</v>
      </c>
      <c r="C46" s="38" t="s">
        <v>7512</v>
      </c>
      <c r="D46" s="38">
        <v>25</v>
      </c>
      <c r="E46" s="38" t="s">
        <v>792</v>
      </c>
    </row>
    <row r="47" spans="1:5">
      <c r="A47" s="38" t="s">
        <v>7511</v>
      </c>
      <c r="B47" s="38" t="s">
        <v>6135</v>
      </c>
      <c r="C47" s="38" t="s">
        <v>7510</v>
      </c>
      <c r="D47" s="38">
        <v>25</v>
      </c>
      <c r="E47" s="38" t="s">
        <v>792</v>
      </c>
    </row>
    <row r="48" spans="1:5">
      <c r="A48" s="38" t="s">
        <v>7509</v>
      </c>
      <c r="B48" s="38" t="s">
        <v>6135</v>
      </c>
      <c r="C48" s="38" t="s">
        <v>7508</v>
      </c>
      <c r="D48" s="38">
        <v>25</v>
      </c>
      <c r="E48" s="38" t="s">
        <v>792</v>
      </c>
    </row>
    <row r="49" spans="1:5">
      <c r="A49" s="38" t="s">
        <v>7507</v>
      </c>
      <c r="B49" s="38" t="s">
        <v>6135</v>
      </c>
      <c r="C49" s="38" t="s">
        <v>7506</v>
      </c>
      <c r="D49" s="38">
        <v>25</v>
      </c>
      <c r="E49" s="38" t="s">
        <v>792</v>
      </c>
    </row>
    <row r="50" spans="1:5">
      <c r="A50" s="38" t="s">
        <v>7505</v>
      </c>
      <c r="B50" s="38" t="s">
        <v>6135</v>
      </c>
      <c r="C50" s="38" t="s">
        <v>7504</v>
      </c>
      <c r="D50" s="38">
        <v>25</v>
      </c>
      <c r="E50" s="38" t="s">
        <v>792</v>
      </c>
    </row>
    <row r="51" spans="1:5">
      <c r="A51" s="38" t="s">
        <v>7503</v>
      </c>
      <c r="B51" s="38" t="s">
        <v>6135</v>
      </c>
      <c r="C51" s="38" t="s">
        <v>7502</v>
      </c>
      <c r="D51" s="38">
        <v>25</v>
      </c>
      <c r="E51" s="38" t="s">
        <v>792</v>
      </c>
    </row>
    <row r="52" spans="1:5">
      <c r="A52" s="38" t="s">
        <v>7501</v>
      </c>
      <c r="B52" s="38" t="s">
        <v>6135</v>
      </c>
      <c r="C52" s="38" t="s">
        <v>7500</v>
      </c>
      <c r="D52" s="38">
        <v>25</v>
      </c>
      <c r="E52" s="38" t="s">
        <v>792</v>
      </c>
    </row>
    <row r="53" spans="1:5">
      <c r="A53" s="38" t="s">
        <v>7499</v>
      </c>
      <c r="B53" s="38" t="s">
        <v>7474</v>
      </c>
      <c r="C53" s="38" t="s">
        <v>7498</v>
      </c>
      <c r="D53" s="38">
        <v>25</v>
      </c>
      <c r="E53" s="38" t="s">
        <v>792</v>
      </c>
    </row>
    <row r="54" spans="1:5">
      <c r="A54" s="38" t="s">
        <v>7497</v>
      </c>
      <c r="B54" s="38" t="s">
        <v>7474</v>
      </c>
      <c r="C54" s="38" t="s">
        <v>7496</v>
      </c>
      <c r="D54" s="38">
        <v>25</v>
      </c>
      <c r="E54" s="38" t="s">
        <v>792</v>
      </c>
    </row>
    <row r="55" spans="1:5">
      <c r="A55" s="38" t="s">
        <v>7495</v>
      </c>
      <c r="B55" s="38" t="s">
        <v>7474</v>
      </c>
      <c r="C55" s="38" t="s">
        <v>7494</v>
      </c>
      <c r="D55" s="38">
        <v>25</v>
      </c>
      <c r="E55" s="38" t="s">
        <v>792</v>
      </c>
    </row>
    <row r="56" spans="1:5">
      <c r="A56" s="38" t="s">
        <v>7493</v>
      </c>
      <c r="B56" s="38" t="s">
        <v>7474</v>
      </c>
      <c r="C56" s="38" t="s">
        <v>7492</v>
      </c>
      <c r="D56" s="38">
        <v>25</v>
      </c>
      <c r="E56" s="38" t="s">
        <v>792</v>
      </c>
    </row>
    <row r="57" spans="1:5">
      <c r="A57" s="38" t="s">
        <v>7491</v>
      </c>
      <c r="B57" s="38" t="s">
        <v>7474</v>
      </c>
      <c r="C57" s="38" t="s">
        <v>7490</v>
      </c>
      <c r="D57" s="38">
        <v>25</v>
      </c>
      <c r="E57" s="38" t="s">
        <v>792</v>
      </c>
    </row>
    <row r="58" spans="1:5">
      <c r="A58" s="38" t="s">
        <v>7489</v>
      </c>
      <c r="B58" s="38" t="s">
        <v>7474</v>
      </c>
      <c r="C58" s="38" t="s">
        <v>7488</v>
      </c>
      <c r="D58" s="38">
        <v>25</v>
      </c>
      <c r="E58" s="38" t="s">
        <v>792</v>
      </c>
    </row>
    <row r="59" spans="1:5">
      <c r="A59" s="38" t="s">
        <v>7487</v>
      </c>
      <c r="B59" s="38" t="s">
        <v>7474</v>
      </c>
      <c r="C59" s="38" t="s">
        <v>7486</v>
      </c>
      <c r="D59" s="38">
        <v>25</v>
      </c>
      <c r="E59" s="38" t="s">
        <v>792</v>
      </c>
    </row>
    <row r="60" spans="1:5">
      <c r="A60" s="38" t="s">
        <v>7485</v>
      </c>
      <c r="B60" s="38" t="s">
        <v>7474</v>
      </c>
      <c r="C60" s="38" t="s">
        <v>7484</v>
      </c>
      <c r="D60" s="38">
        <v>25</v>
      </c>
      <c r="E60" s="38" t="s">
        <v>792</v>
      </c>
    </row>
    <row r="61" spans="1:5">
      <c r="A61" s="38" t="s">
        <v>7483</v>
      </c>
      <c r="B61" s="38" t="s">
        <v>7474</v>
      </c>
      <c r="C61" s="38" t="s">
        <v>7482</v>
      </c>
      <c r="D61" s="38">
        <v>25</v>
      </c>
      <c r="E61" s="38" t="s">
        <v>792</v>
      </c>
    </row>
    <row r="62" spans="1:5">
      <c r="A62" s="38" t="s">
        <v>7481</v>
      </c>
      <c r="B62" s="38" t="s">
        <v>7474</v>
      </c>
      <c r="C62" s="38" t="s">
        <v>7480</v>
      </c>
      <c r="D62" s="38">
        <v>25</v>
      </c>
      <c r="E62" s="38" t="s">
        <v>792</v>
      </c>
    </row>
    <row r="63" spans="1:5">
      <c r="A63" s="38" t="s">
        <v>7479</v>
      </c>
      <c r="B63" s="38" t="s">
        <v>7474</v>
      </c>
      <c r="C63" s="38" t="s">
        <v>7478</v>
      </c>
      <c r="D63" s="38">
        <v>25</v>
      </c>
      <c r="E63" s="38" t="s">
        <v>792</v>
      </c>
    </row>
    <row r="64" spans="1:5">
      <c r="A64" s="38" t="s">
        <v>7477</v>
      </c>
      <c r="B64" s="38" t="s">
        <v>7474</v>
      </c>
      <c r="C64" s="38" t="s">
        <v>7476</v>
      </c>
      <c r="D64" s="38">
        <v>25</v>
      </c>
      <c r="E64" s="38" t="s">
        <v>792</v>
      </c>
    </row>
    <row r="65" spans="1:5">
      <c r="A65" s="38" t="s">
        <v>7475</v>
      </c>
      <c r="B65" s="38" t="s">
        <v>7474</v>
      </c>
      <c r="C65" s="38" t="s">
        <v>7473</v>
      </c>
      <c r="D65" s="38">
        <v>25</v>
      </c>
      <c r="E65" s="38" t="s">
        <v>792</v>
      </c>
    </row>
    <row r="66" spans="1:5">
      <c r="A66" s="38" t="s">
        <v>7472</v>
      </c>
      <c r="B66" s="38" t="s">
        <v>6005</v>
      </c>
      <c r="C66" s="38" t="s">
        <v>7471</v>
      </c>
      <c r="D66" s="38">
        <v>25</v>
      </c>
      <c r="E66" s="38" t="s">
        <v>792</v>
      </c>
    </row>
    <row r="67" spans="1:5">
      <c r="A67" s="38" t="s">
        <v>7470</v>
      </c>
      <c r="B67" s="38" t="s">
        <v>6005</v>
      </c>
      <c r="C67" s="38" t="s">
        <v>7469</v>
      </c>
      <c r="D67" s="38">
        <v>25</v>
      </c>
      <c r="E67" s="38" t="s">
        <v>792</v>
      </c>
    </row>
    <row r="68" spans="1:5">
      <c r="A68" s="38" t="s">
        <v>7468</v>
      </c>
      <c r="B68" s="38" t="s">
        <v>6005</v>
      </c>
      <c r="C68" s="38" t="s">
        <v>7467</v>
      </c>
      <c r="D68" s="38">
        <v>25</v>
      </c>
      <c r="E68" s="38" t="s">
        <v>792</v>
      </c>
    </row>
    <row r="69" spans="1:5">
      <c r="A69" s="38" t="s">
        <v>7466</v>
      </c>
      <c r="B69" s="38" t="s">
        <v>5970</v>
      </c>
      <c r="C69" s="38" t="s">
        <v>7465</v>
      </c>
      <c r="D69" s="38">
        <v>25</v>
      </c>
      <c r="E69" s="38" t="s">
        <v>792</v>
      </c>
    </row>
    <row r="70" spans="1:5">
      <c r="A70" s="38" t="s">
        <v>7464</v>
      </c>
      <c r="B70" s="38" t="s">
        <v>5970</v>
      </c>
      <c r="C70" s="38" t="s">
        <v>7463</v>
      </c>
      <c r="D70" s="38">
        <v>25</v>
      </c>
      <c r="E70" s="38" t="s">
        <v>792</v>
      </c>
    </row>
    <row r="71" spans="1:5">
      <c r="A71" s="38" t="s">
        <v>7462</v>
      </c>
      <c r="B71" s="38" t="s">
        <v>5970</v>
      </c>
      <c r="C71" s="38" t="s">
        <v>7461</v>
      </c>
      <c r="D71" s="38">
        <v>25</v>
      </c>
      <c r="E71" s="38" t="s">
        <v>792</v>
      </c>
    </row>
    <row r="72" spans="1:5">
      <c r="A72" s="38" t="s">
        <v>7460</v>
      </c>
      <c r="B72" s="38" t="s">
        <v>5970</v>
      </c>
      <c r="C72" s="38" t="s">
        <v>7459</v>
      </c>
      <c r="D72" s="38">
        <v>25</v>
      </c>
      <c r="E72" s="38" t="s">
        <v>792</v>
      </c>
    </row>
    <row r="73" spans="1:5">
      <c r="A73" s="38" t="s">
        <v>7458</v>
      </c>
      <c r="B73" s="38" t="s">
        <v>5970</v>
      </c>
      <c r="C73" s="38" t="s">
        <v>7457</v>
      </c>
      <c r="D73" s="38">
        <v>25</v>
      </c>
      <c r="E73" s="38" t="s">
        <v>792</v>
      </c>
    </row>
    <row r="74" spans="1:5">
      <c r="A74" s="38" t="s">
        <v>7456</v>
      </c>
      <c r="B74" s="38" t="s">
        <v>5970</v>
      </c>
      <c r="C74" s="38" t="s">
        <v>7455</v>
      </c>
      <c r="D74" s="38">
        <v>25</v>
      </c>
      <c r="E74" s="38" t="s">
        <v>792</v>
      </c>
    </row>
    <row r="75" spans="1:5">
      <c r="A75" s="38" t="s">
        <v>7454</v>
      </c>
      <c r="B75" s="38" t="s">
        <v>5970</v>
      </c>
      <c r="C75" s="38" t="s">
        <v>7453</v>
      </c>
      <c r="D75" s="38">
        <v>25</v>
      </c>
      <c r="E75" s="38" t="s">
        <v>792</v>
      </c>
    </row>
    <row r="76" spans="1:5">
      <c r="A76" s="38" t="s">
        <v>7452</v>
      </c>
      <c r="B76" s="38" t="s">
        <v>5970</v>
      </c>
      <c r="C76" s="38" t="s">
        <v>7451</v>
      </c>
      <c r="D76" s="38">
        <v>25</v>
      </c>
      <c r="E76" s="38" t="s">
        <v>792</v>
      </c>
    </row>
    <row r="77" spans="1:5">
      <c r="A77" s="38" t="s">
        <v>7450</v>
      </c>
      <c r="B77" s="38" t="s">
        <v>5970</v>
      </c>
      <c r="C77" s="38" t="s">
        <v>7449</v>
      </c>
      <c r="D77" s="38">
        <v>25</v>
      </c>
      <c r="E77" s="38" t="s">
        <v>792</v>
      </c>
    </row>
    <row r="78" spans="1:5">
      <c r="A78" s="38" t="s">
        <v>7448</v>
      </c>
      <c r="B78" s="38" t="s">
        <v>5970</v>
      </c>
      <c r="C78" s="38" t="s">
        <v>7447</v>
      </c>
      <c r="D78" s="38">
        <v>25</v>
      </c>
      <c r="E78" s="38" t="s">
        <v>792</v>
      </c>
    </row>
    <row r="79" spans="1:5">
      <c r="A79" s="38" t="s">
        <v>7446</v>
      </c>
      <c r="B79" s="38" t="s">
        <v>5970</v>
      </c>
      <c r="C79" s="38" t="s">
        <v>7445</v>
      </c>
      <c r="D79" s="38">
        <v>25</v>
      </c>
      <c r="E79" s="38" t="s">
        <v>792</v>
      </c>
    </row>
    <row r="80" spans="1:5">
      <c r="A80" s="38" t="s">
        <v>7444</v>
      </c>
      <c r="B80" s="38" t="s">
        <v>5930</v>
      </c>
      <c r="C80" s="38" t="s">
        <v>7442</v>
      </c>
      <c r="D80" s="38">
        <v>25</v>
      </c>
      <c r="E80" s="38" t="s">
        <v>792</v>
      </c>
    </row>
    <row r="81" spans="1:5">
      <c r="A81" s="38" t="s">
        <v>7443</v>
      </c>
      <c r="B81" s="38" t="s">
        <v>5930</v>
      </c>
      <c r="C81" s="38" t="s">
        <v>7442</v>
      </c>
      <c r="D81" s="38">
        <v>25</v>
      </c>
      <c r="E81" s="38" t="s">
        <v>792</v>
      </c>
    </row>
    <row r="82" spans="1:5">
      <c r="A82" s="38" t="s">
        <v>657</v>
      </c>
      <c r="B82" s="38" t="s">
        <v>7441</v>
      </c>
      <c r="C82" s="38" t="s">
        <v>7440</v>
      </c>
      <c r="D82" s="38">
        <v>25</v>
      </c>
      <c r="E82" s="38" t="s">
        <v>792</v>
      </c>
    </row>
    <row r="83" spans="1:5">
      <c r="A83" s="38" t="s">
        <v>7439</v>
      </c>
      <c r="B83" s="38" t="s">
        <v>7432</v>
      </c>
      <c r="C83" s="38" t="s">
        <v>7438</v>
      </c>
      <c r="D83" s="38">
        <v>25</v>
      </c>
      <c r="E83" s="38" t="s">
        <v>792</v>
      </c>
    </row>
    <row r="84" spans="1:5">
      <c r="A84" s="38" t="s">
        <v>7437</v>
      </c>
      <c r="B84" s="38" t="s">
        <v>7432</v>
      </c>
      <c r="C84" s="38" t="s">
        <v>7436</v>
      </c>
      <c r="D84" s="38">
        <v>25</v>
      </c>
      <c r="E84" s="38" t="s">
        <v>792</v>
      </c>
    </row>
    <row r="85" spans="1:5">
      <c r="A85" s="38" t="s">
        <v>7435</v>
      </c>
      <c r="B85" s="38" t="s">
        <v>7432</v>
      </c>
      <c r="C85" s="38" t="s">
        <v>7434</v>
      </c>
      <c r="D85" s="38">
        <v>25</v>
      </c>
      <c r="E85" s="38" t="s">
        <v>792</v>
      </c>
    </row>
    <row r="86" spans="1:5">
      <c r="A86" s="38" t="s">
        <v>7433</v>
      </c>
      <c r="B86" s="38" t="s">
        <v>7432</v>
      </c>
      <c r="C86" s="38" t="s">
        <v>7431</v>
      </c>
      <c r="D86" s="38">
        <v>25</v>
      </c>
      <c r="E86" s="38" t="s">
        <v>792</v>
      </c>
    </row>
    <row r="87" spans="1:5">
      <c r="A87" s="38" t="s">
        <v>7430</v>
      </c>
      <c r="B87" s="38" t="s">
        <v>7429</v>
      </c>
      <c r="C87" s="38" t="s">
        <v>7428</v>
      </c>
      <c r="D87" s="38">
        <v>25</v>
      </c>
      <c r="E87" s="38" t="s">
        <v>6562</v>
      </c>
    </row>
    <row r="88" spans="1:5">
      <c r="A88" s="38" t="s">
        <v>7427</v>
      </c>
      <c r="B88" s="38" t="s">
        <v>7422</v>
      </c>
      <c r="C88" s="38" t="s">
        <v>7426</v>
      </c>
      <c r="D88" s="38">
        <v>25</v>
      </c>
      <c r="E88" s="38" t="s">
        <v>6562</v>
      </c>
    </row>
    <row r="89" spans="1:5">
      <c r="A89" s="38" t="s">
        <v>7425</v>
      </c>
      <c r="B89" s="38" t="s">
        <v>7422</v>
      </c>
      <c r="C89" s="38" t="s">
        <v>7424</v>
      </c>
      <c r="D89" s="38">
        <v>25</v>
      </c>
      <c r="E89" s="38" t="s">
        <v>6562</v>
      </c>
    </row>
    <row r="90" spans="1:5">
      <c r="A90" s="38" t="s">
        <v>7423</v>
      </c>
      <c r="B90" s="38" t="s">
        <v>7422</v>
      </c>
      <c r="C90" s="38" t="s">
        <v>7421</v>
      </c>
      <c r="D90" s="38">
        <v>25</v>
      </c>
      <c r="E90" s="38" t="s">
        <v>6562</v>
      </c>
    </row>
    <row r="91" spans="1:5">
      <c r="A91" s="38" t="s">
        <v>7420</v>
      </c>
      <c r="B91" s="38" t="s">
        <v>5712</v>
      </c>
      <c r="C91" s="38" t="s">
        <v>7419</v>
      </c>
      <c r="D91" s="38">
        <v>25</v>
      </c>
      <c r="E91" s="38" t="s">
        <v>6562</v>
      </c>
    </row>
    <row r="92" spans="1:5">
      <c r="A92" s="38" t="s">
        <v>7418</v>
      </c>
      <c r="B92" s="38" t="s">
        <v>5712</v>
      </c>
      <c r="C92" s="38" t="s">
        <v>7417</v>
      </c>
      <c r="D92" s="38">
        <v>25</v>
      </c>
      <c r="E92" s="38" t="s">
        <v>6562</v>
      </c>
    </row>
    <row r="93" spans="1:5">
      <c r="A93" s="38" t="s">
        <v>7416</v>
      </c>
      <c r="B93" s="38" t="s">
        <v>5712</v>
      </c>
      <c r="C93" s="38" t="s">
        <v>7415</v>
      </c>
      <c r="D93" s="38">
        <v>25</v>
      </c>
      <c r="E93" s="38" t="s">
        <v>6562</v>
      </c>
    </row>
    <row r="94" spans="1:5">
      <c r="A94" s="38" t="s">
        <v>7414</v>
      </c>
      <c r="B94" s="38" t="s">
        <v>5712</v>
      </c>
      <c r="C94" s="38" t="s">
        <v>7413</v>
      </c>
      <c r="D94" s="38">
        <v>25</v>
      </c>
      <c r="E94" s="38" t="s">
        <v>6562</v>
      </c>
    </row>
    <row r="95" spans="1:5">
      <c r="A95" s="38" t="s">
        <v>7412</v>
      </c>
      <c r="B95" s="38" t="s">
        <v>5712</v>
      </c>
      <c r="C95" s="38" t="s">
        <v>7411</v>
      </c>
      <c r="D95" s="38">
        <v>25</v>
      </c>
      <c r="E95" s="38" t="s">
        <v>6562</v>
      </c>
    </row>
    <row r="96" spans="1:5">
      <c r="A96" s="38" t="s">
        <v>7410</v>
      </c>
      <c r="B96" s="38" t="s">
        <v>5712</v>
      </c>
      <c r="C96" s="38" t="s">
        <v>7409</v>
      </c>
      <c r="D96" s="38">
        <v>25</v>
      </c>
      <c r="E96" s="38" t="s">
        <v>6562</v>
      </c>
    </row>
    <row r="97" spans="1:5">
      <c r="A97" s="38" t="s">
        <v>7408</v>
      </c>
      <c r="B97" s="38" t="s">
        <v>5712</v>
      </c>
      <c r="C97" s="38" t="s">
        <v>7407</v>
      </c>
      <c r="D97" s="38">
        <v>25</v>
      </c>
      <c r="E97" s="38" t="s">
        <v>6562</v>
      </c>
    </row>
    <row r="98" spans="1:5">
      <c r="A98" s="38" t="s">
        <v>7406</v>
      </c>
      <c r="B98" s="38" t="s">
        <v>5677</v>
      </c>
      <c r="C98" s="38" t="s">
        <v>7405</v>
      </c>
      <c r="D98" s="38">
        <v>25</v>
      </c>
      <c r="E98" s="38" t="s">
        <v>792</v>
      </c>
    </row>
    <row r="99" spans="1:5">
      <c r="A99" s="38" t="s">
        <v>7404</v>
      </c>
      <c r="B99" s="38" t="s">
        <v>5677</v>
      </c>
      <c r="C99" s="38" t="s">
        <v>7403</v>
      </c>
      <c r="D99" s="38">
        <v>25</v>
      </c>
      <c r="E99" s="38" t="s">
        <v>792</v>
      </c>
    </row>
    <row r="100" spans="1:5">
      <c r="A100" s="38" t="s">
        <v>7402</v>
      </c>
      <c r="B100" s="38" t="s">
        <v>7401</v>
      </c>
      <c r="C100" s="38" t="s">
        <v>7400</v>
      </c>
      <c r="D100" s="38">
        <v>25</v>
      </c>
      <c r="E100" s="38" t="s">
        <v>792</v>
      </c>
    </row>
    <row r="101" spans="1:5">
      <c r="A101" s="38" t="s">
        <v>7399</v>
      </c>
      <c r="B101" s="38" t="s">
        <v>5431</v>
      </c>
      <c r="C101" s="38" t="s">
        <v>7395</v>
      </c>
      <c r="D101" s="38">
        <v>25</v>
      </c>
      <c r="E101" s="38" t="s">
        <v>792</v>
      </c>
    </row>
    <row r="102" spans="1:5">
      <c r="A102" s="38" t="s">
        <v>7398</v>
      </c>
      <c r="B102" s="38" t="s">
        <v>5431</v>
      </c>
      <c r="C102" s="38" t="s">
        <v>7395</v>
      </c>
      <c r="D102" s="38">
        <v>25</v>
      </c>
      <c r="E102" s="38" t="s">
        <v>792</v>
      </c>
    </row>
    <row r="103" spans="1:5">
      <c r="A103" s="38" t="s">
        <v>7397</v>
      </c>
      <c r="B103" s="38" t="s">
        <v>5431</v>
      </c>
      <c r="C103" s="38" t="s">
        <v>7395</v>
      </c>
      <c r="D103" s="38">
        <v>25</v>
      </c>
      <c r="E103" s="38" t="s">
        <v>792</v>
      </c>
    </row>
    <row r="104" spans="1:5">
      <c r="A104" s="38" t="s">
        <v>7396</v>
      </c>
      <c r="B104" s="38" t="s">
        <v>5431</v>
      </c>
      <c r="C104" s="38" t="s">
        <v>7395</v>
      </c>
      <c r="D104" s="38">
        <v>25</v>
      </c>
      <c r="E104" s="38" t="s">
        <v>792</v>
      </c>
    </row>
    <row r="105" spans="1:5">
      <c r="A105" s="38" t="s">
        <v>7394</v>
      </c>
      <c r="B105" s="38" t="s">
        <v>5428</v>
      </c>
      <c r="C105" s="38" t="s">
        <v>7376</v>
      </c>
      <c r="D105" s="38">
        <v>25</v>
      </c>
      <c r="E105" s="38" t="s">
        <v>792</v>
      </c>
    </row>
    <row r="106" spans="1:5">
      <c r="A106" s="38" t="s">
        <v>7393</v>
      </c>
      <c r="B106" s="38" t="s">
        <v>5428</v>
      </c>
      <c r="C106" s="38" t="s">
        <v>7372</v>
      </c>
      <c r="D106" s="38">
        <v>25</v>
      </c>
      <c r="E106" s="38" t="s">
        <v>792</v>
      </c>
    </row>
    <row r="107" spans="1:5">
      <c r="A107" s="38" t="s">
        <v>7392</v>
      </c>
      <c r="B107" s="38" t="s">
        <v>5428</v>
      </c>
      <c r="C107" s="38" t="s">
        <v>7370</v>
      </c>
      <c r="D107" s="38">
        <v>25</v>
      </c>
      <c r="E107" s="38" t="s">
        <v>792</v>
      </c>
    </row>
    <row r="108" spans="1:5">
      <c r="A108" s="38" t="s">
        <v>7391</v>
      </c>
      <c r="B108" s="38" t="s">
        <v>5428</v>
      </c>
      <c r="C108" s="38" t="s">
        <v>7364</v>
      </c>
      <c r="D108" s="38">
        <v>25</v>
      </c>
      <c r="E108" s="38" t="s">
        <v>792</v>
      </c>
    </row>
    <row r="109" spans="1:5">
      <c r="A109" s="38" t="s">
        <v>7390</v>
      </c>
      <c r="B109" s="38" t="s">
        <v>5428</v>
      </c>
      <c r="C109" s="38" t="s">
        <v>7362</v>
      </c>
      <c r="D109" s="38">
        <v>25</v>
      </c>
      <c r="E109" s="38" t="s">
        <v>792</v>
      </c>
    </row>
    <row r="110" spans="1:5">
      <c r="A110" s="38" t="s">
        <v>7389</v>
      </c>
      <c r="B110" s="38" t="s">
        <v>5428</v>
      </c>
      <c r="C110" s="38" t="s">
        <v>7358</v>
      </c>
      <c r="D110" s="38">
        <v>25</v>
      </c>
      <c r="E110" s="38" t="s">
        <v>792</v>
      </c>
    </row>
    <row r="111" spans="1:5">
      <c r="A111" s="38" t="s">
        <v>7388</v>
      </c>
      <c r="B111" s="38" t="s">
        <v>5428</v>
      </c>
      <c r="C111" s="38" t="s">
        <v>7356</v>
      </c>
      <c r="D111" s="38">
        <v>25</v>
      </c>
      <c r="E111" s="38" t="s">
        <v>792</v>
      </c>
    </row>
    <row r="112" spans="1:5">
      <c r="A112" s="38" t="s">
        <v>7387</v>
      </c>
      <c r="B112" s="38" t="s">
        <v>5428</v>
      </c>
      <c r="C112" s="38" t="s">
        <v>7354</v>
      </c>
      <c r="D112" s="38">
        <v>25</v>
      </c>
      <c r="E112" s="38" t="s">
        <v>792</v>
      </c>
    </row>
    <row r="113" spans="1:5">
      <c r="A113" s="38" t="s">
        <v>7386</v>
      </c>
      <c r="B113" s="38" t="s">
        <v>5428</v>
      </c>
      <c r="C113" s="38" t="s">
        <v>7352</v>
      </c>
      <c r="D113" s="38">
        <v>25</v>
      </c>
      <c r="E113" s="38" t="s">
        <v>792</v>
      </c>
    </row>
    <row r="114" spans="1:5">
      <c r="A114" s="38" t="s">
        <v>7385</v>
      </c>
      <c r="B114" s="38" t="s">
        <v>5428</v>
      </c>
      <c r="C114" s="38" t="s">
        <v>7350</v>
      </c>
      <c r="D114" s="38">
        <v>25</v>
      </c>
      <c r="E114" s="38" t="s">
        <v>792</v>
      </c>
    </row>
    <row r="115" spans="1:5">
      <c r="A115" s="38" t="s">
        <v>7384</v>
      </c>
      <c r="B115" s="38" t="s">
        <v>5428</v>
      </c>
      <c r="C115" s="38" t="s">
        <v>7348</v>
      </c>
      <c r="D115" s="38">
        <v>25</v>
      </c>
      <c r="E115" s="38" t="s">
        <v>792</v>
      </c>
    </row>
    <row r="116" spans="1:5">
      <c r="A116" s="38" t="s">
        <v>7383</v>
      </c>
      <c r="B116" s="38" t="s">
        <v>5428</v>
      </c>
      <c r="C116" s="38" t="s">
        <v>7346</v>
      </c>
      <c r="D116" s="38">
        <v>25</v>
      </c>
      <c r="E116" s="38" t="s">
        <v>792</v>
      </c>
    </row>
    <row r="117" spans="1:5">
      <c r="A117" s="38" t="s">
        <v>7382</v>
      </c>
      <c r="B117" s="38" t="s">
        <v>5428</v>
      </c>
      <c r="C117" s="38" t="s">
        <v>7344</v>
      </c>
      <c r="D117" s="38">
        <v>25</v>
      </c>
      <c r="E117" s="38" t="s">
        <v>792</v>
      </c>
    </row>
    <row r="118" spans="1:5">
      <c r="A118" s="38" t="s">
        <v>7381</v>
      </c>
      <c r="B118" s="38" t="s">
        <v>5428</v>
      </c>
      <c r="C118" s="38" t="s">
        <v>7342</v>
      </c>
      <c r="D118" s="38">
        <v>25</v>
      </c>
      <c r="E118" s="38" t="s">
        <v>792</v>
      </c>
    </row>
    <row r="119" spans="1:5">
      <c r="A119" s="38" t="s">
        <v>7380</v>
      </c>
      <c r="B119" s="38" t="s">
        <v>5428</v>
      </c>
      <c r="C119" s="38" t="s">
        <v>7340</v>
      </c>
      <c r="D119" s="38">
        <v>25</v>
      </c>
      <c r="E119" s="38" t="s">
        <v>792</v>
      </c>
    </row>
    <row r="120" spans="1:5">
      <c r="A120" s="38" t="s">
        <v>7379</v>
      </c>
      <c r="B120" s="38" t="s">
        <v>5428</v>
      </c>
      <c r="C120" s="38" t="s">
        <v>7338</v>
      </c>
      <c r="D120" s="38">
        <v>25</v>
      </c>
      <c r="E120" s="38" t="s">
        <v>792</v>
      </c>
    </row>
    <row r="121" spans="1:5">
      <c r="A121" s="38" t="s">
        <v>7378</v>
      </c>
      <c r="B121" s="38" t="s">
        <v>5428</v>
      </c>
      <c r="C121" s="38" t="s">
        <v>7336</v>
      </c>
      <c r="D121" s="38">
        <v>25</v>
      </c>
      <c r="E121" s="38" t="s">
        <v>792</v>
      </c>
    </row>
    <row r="122" spans="1:5">
      <c r="A122" s="38" t="s">
        <v>7377</v>
      </c>
      <c r="B122" s="38" t="s">
        <v>5428</v>
      </c>
      <c r="C122" s="38" t="s">
        <v>7376</v>
      </c>
      <c r="D122" s="38">
        <v>25</v>
      </c>
      <c r="E122" s="38" t="s">
        <v>792</v>
      </c>
    </row>
    <row r="123" spans="1:5">
      <c r="A123" s="38" t="s">
        <v>7375</v>
      </c>
      <c r="B123" s="38" t="s">
        <v>5428</v>
      </c>
      <c r="C123" s="38" t="s">
        <v>7374</v>
      </c>
      <c r="D123" s="38">
        <v>25</v>
      </c>
      <c r="E123" s="38" t="s">
        <v>792</v>
      </c>
    </row>
    <row r="124" spans="1:5">
      <c r="A124" s="38" t="s">
        <v>7373</v>
      </c>
      <c r="B124" s="38" t="s">
        <v>5428</v>
      </c>
      <c r="C124" s="38" t="s">
        <v>7372</v>
      </c>
      <c r="D124" s="38">
        <v>25</v>
      </c>
      <c r="E124" s="38" t="s">
        <v>792</v>
      </c>
    </row>
    <row r="125" spans="1:5">
      <c r="A125" s="38" t="s">
        <v>7371</v>
      </c>
      <c r="B125" s="38" t="s">
        <v>5428</v>
      </c>
      <c r="C125" s="38" t="s">
        <v>7370</v>
      </c>
      <c r="D125" s="38">
        <v>25</v>
      </c>
      <c r="E125" s="38" t="s">
        <v>792</v>
      </c>
    </row>
    <row r="126" spans="1:5">
      <c r="A126" s="38" t="s">
        <v>7369</v>
      </c>
      <c r="B126" s="38" t="s">
        <v>5428</v>
      </c>
      <c r="C126" s="38" t="s">
        <v>7368</v>
      </c>
      <c r="D126" s="38">
        <v>25</v>
      </c>
      <c r="E126" s="38" t="s">
        <v>792</v>
      </c>
    </row>
    <row r="127" spans="1:5">
      <c r="A127" s="38" t="s">
        <v>7367</v>
      </c>
      <c r="B127" s="38" t="s">
        <v>5428</v>
      </c>
      <c r="C127" s="38" t="s">
        <v>7366</v>
      </c>
      <c r="D127" s="38">
        <v>25</v>
      </c>
      <c r="E127" s="38" t="s">
        <v>792</v>
      </c>
    </row>
    <row r="128" spans="1:5">
      <c r="A128" s="38" t="s">
        <v>7365</v>
      </c>
      <c r="B128" s="38" t="s">
        <v>5428</v>
      </c>
      <c r="C128" s="38" t="s">
        <v>7364</v>
      </c>
      <c r="D128" s="38">
        <v>25</v>
      </c>
      <c r="E128" s="38" t="s">
        <v>792</v>
      </c>
    </row>
    <row r="129" spans="1:5">
      <c r="A129" s="38" t="s">
        <v>7363</v>
      </c>
      <c r="B129" s="38" t="s">
        <v>5428</v>
      </c>
      <c r="C129" s="38" t="s">
        <v>7362</v>
      </c>
      <c r="D129" s="38">
        <v>25</v>
      </c>
      <c r="E129" s="38" t="s">
        <v>792</v>
      </c>
    </row>
    <row r="130" spans="1:5">
      <c r="A130" s="38" t="s">
        <v>7361</v>
      </c>
      <c r="B130" s="38" t="s">
        <v>5428</v>
      </c>
      <c r="C130" s="38" t="s">
        <v>7360</v>
      </c>
      <c r="D130" s="38">
        <v>25</v>
      </c>
      <c r="E130" s="38" t="s">
        <v>792</v>
      </c>
    </row>
    <row r="131" spans="1:5">
      <c r="A131" s="38" t="s">
        <v>7359</v>
      </c>
      <c r="B131" s="38" t="s">
        <v>5428</v>
      </c>
      <c r="C131" s="38" t="s">
        <v>7358</v>
      </c>
      <c r="D131" s="38">
        <v>25</v>
      </c>
      <c r="E131" s="38" t="s">
        <v>792</v>
      </c>
    </row>
    <row r="132" spans="1:5">
      <c r="A132" s="38" t="s">
        <v>7357</v>
      </c>
      <c r="B132" s="38" t="s">
        <v>5428</v>
      </c>
      <c r="C132" s="38" t="s">
        <v>7356</v>
      </c>
      <c r="D132" s="38">
        <v>25</v>
      </c>
      <c r="E132" s="38" t="s">
        <v>792</v>
      </c>
    </row>
    <row r="133" spans="1:5">
      <c r="A133" s="38" t="s">
        <v>7355</v>
      </c>
      <c r="B133" s="38" t="s">
        <v>5428</v>
      </c>
      <c r="C133" s="38" t="s">
        <v>7354</v>
      </c>
      <c r="D133" s="38">
        <v>25</v>
      </c>
      <c r="E133" s="38" t="s">
        <v>792</v>
      </c>
    </row>
    <row r="134" spans="1:5">
      <c r="A134" s="38" t="s">
        <v>7353</v>
      </c>
      <c r="B134" s="38" t="s">
        <v>5428</v>
      </c>
      <c r="C134" s="38" t="s">
        <v>7352</v>
      </c>
      <c r="D134" s="38">
        <v>25</v>
      </c>
      <c r="E134" s="38" t="s">
        <v>792</v>
      </c>
    </row>
    <row r="135" spans="1:5">
      <c r="A135" s="38" t="s">
        <v>7351</v>
      </c>
      <c r="B135" s="38" t="s">
        <v>5428</v>
      </c>
      <c r="C135" s="38" t="s">
        <v>7350</v>
      </c>
      <c r="D135" s="38">
        <v>25</v>
      </c>
      <c r="E135" s="38" t="s">
        <v>792</v>
      </c>
    </row>
    <row r="136" spans="1:5">
      <c r="A136" s="38" t="s">
        <v>7349</v>
      </c>
      <c r="B136" s="38" t="s">
        <v>5428</v>
      </c>
      <c r="C136" s="38" t="s">
        <v>7348</v>
      </c>
      <c r="D136" s="38">
        <v>25</v>
      </c>
      <c r="E136" s="38" t="s">
        <v>792</v>
      </c>
    </row>
    <row r="137" spans="1:5">
      <c r="A137" s="38" t="s">
        <v>7347</v>
      </c>
      <c r="B137" s="38" t="s">
        <v>5428</v>
      </c>
      <c r="C137" s="38" t="s">
        <v>7346</v>
      </c>
      <c r="D137" s="38">
        <v>25</v>
      </c>
      <c r="E137" s="38" t="s">
        <v>792</v>
      </c>
    </row>
    <row r="138" spans="1:5">
      <c r="A138" s="38" t="s">
        <v>7345</v>
      </c>
      <c r="B138" s="38" t="s">
        <v>5428</v>
      </c>
      <c r="C138" s="38" t="s">
        <v>7344</v>
      </c>
      <c r="D138" s="38">
        <v>25</v>
      </c>
      <c r="E138" s="38" t="s">
        <v>792</v>
      </c>
    </row>
    <row r="139" spans="1:5">
      <c r="A139" s="38" t="s">
        <v>7343</v>
      </c>
      <c r="B139" s="38" t="s">
        <v>5428</v>
      </c>
      <c r="C139" s="38" t="s">
        <v>7342</v>
      </c>
      <c r="D139" s="38">
        <v>25</v>
      </c>
      <c r="E139" s="38" t="s">
        <v>792</v>
      </c>
    </row>
    <row r="140" spans="1:5">
      <c r="A140" s="38" t="s">
        <v>7341</v>
      </c>
      <c r="B140" s="38" t="s">
        <v>5428</v>
      </c>
      <c r="C140" s="38" t="s">
        <v>7340</v>
      </c>
      <c r="D140" s="38">
        <v>25</v>
      </c>
      <c r="E140" s="38" t="s">
        <v>792</v>
      </c>
    </row>
    <row r="141" spans="1:5">
      <c r="A141" s="38" t="s">
        <v>7339</v>
      </c>
      <c r="B141" s="38" t="s">
        <v>5428</v>
      </c>
      <c r="C141" s="38" t="s">
        <v>7338</v>
      </c>
      <c r="D141" s="38">
        <v>25</v>
      </c>
      <c r="E141" s="38" t="s">
        <v>792</v>
      </c>
    </row>
    <row r="142" spans="1:5">
      <c r="A142" s="38" t="s">
        <v>7337</v>
      </c>
      <c r="B142" s="38" t="s">
        <v>5428</v>
      </c>
      <c r="C142" s="38" t="s">
        <v>7336</v>
      </c>
      <c r="D142" s="38">
        <v>25</v>
      </c>
      <c r="E142" s="38" t="s">
        <v>792</v>
      </c>
    </row>
    <row r="143" spans="1:5">
      <c r="A143" s="38" t="s">
        <v>7335</v>
      </c>
      <c r="B143" s="38" t="s">
        <v>7320</v>
      </c>
      <c r="C143" s="38" t="s">
        <v>7334</v>
      </c>
      <c r="D143" s="38">
        <v>25</v>
      </c>
      <c r="E143" s="38" t="s">
        <v>6562</v>
      </c>
    </row>
    <row r="144" spans="1:5">
      <c r="A144" s="38" t="s">
        <v>7333</v>
      </c>
      <c r="B144" s="38" t="s">
        <v>7320</v>
      </c>
      <c r="C144" s="38" t="s">
        <v>7332</v>
      </c>
      <c r="D144" s="38">
        <v>25</v>
      </c>
      <c r="E144" s="38" t="s">
        <v>6562</v>
      </c>
    </row>
    <row r="145" spans="1:5">
      <c r="A145" s="38" t="s">
        <v>7331</v>
      </c>
      <c r="B145" s="38" t="s">
        <v>7320</v>
      </c>
      <c r="C145" s="38" t="s">
        <v>7330</v>
      </c>
      <c r="D145" s="38">
        <v>25</v>
      </c>
      <c r="E145" s="38" t="s">
        <v>6562</v>
      </c>
    </row>
    <row r="146" spans="1:5">
      <c r="A146" s="38" t="s">
        <v>7329</v>
      </c>
      <c r="B146" s="38" t="s">
        <v>7320</v>
      </c>
      <c r="C146" s="38" t="s">
        <v>7328</v>
      </c>
      <c r="D146" s="38">
        <v>25</v>
      </c>
      <c r="E146" s="38" t="s">
        <v>6562</v>
      </c>
    </row>
    <row r="147" spans="1:5">
      <c r="A147" s="38" t="s">
        <v>7327</v>
      </c>
      <c r="B147" s="38" t="s">
        <v>7320</v>
      </c>
      <c r="C147" s="38" t="s">
        <v>7326</v>
      </c>
      <c r="D147" s="38">
        <v>25</v>
      </c>
      <c r="E147" s="38" t="s">
        <v>6562</v>
      </c>
    </row>
    <row r="148" spans="1:5">
      <c r="A148" s="38" t="s">
        <v>7325</v>
      </c>
      <c r="B148" s="38" t="s">
        <v>7320</v>
      </c>
      <c r="C148" s="38" t="s">
        <v>7324</v>
      </c>
      <c r="D148" s="38">
        <v>25</v>
      </c>
      <c r="E148" s="38" t="s">
        <v>6562</v>
      </c>
    </row>
    <row r="149" spans="1:5">
      <c r="A149" s="38" t="s">
        <v>7323</v>
      </c>
      <c r="B149" s="38" t="s">
        <v>7320</v>
      </c>
      <c r="C149" s="38" t="s">
        <v>7322</v>
      </c>
      <c r="D149" s="38">
        <v>25</v>
      </c>
      <c r="E149" s="38" t="s">
        <v>792</v>
      </c>
    </row>
    <row r="150" spans="1:5">
      <c r="A150" s="38" t="s">
        <v>7321</v>
      </c>
      <c r="B150" s="38" t="s">
        <v>7320</v>
      </c>
      <c r="C150" s="38" t="s">
        <v>7319</v>
      </c>
      <c r="D150" s="38">
        <v>25</v>
      </c>
      <c r="E150" s="38" t="s">
        <v>792</v>
      </c>
    </row>
    <row r="151" spans="1:5">
      <c r="A151" s="38" t="s">
        <v>7318</v>
      </c>
      <c r="B151" s="38" t="s">
        <v>7157</v>
      </c>
      <c r="C151" s="38" t="s">
        <v>7317</v>
      </c>
      <c r="D151" s="38">
        <v>25</v>
      </c>
      <c r="E151" s="38" t="s">
        <v>6562</v>
      </c>
    </row>
    <row r="152" spans="1:5">
      <c r="A152" s="38" t="s">
        <v>7316</v>
      </c>
      <c r="B152" s="38" t="s">
        <v>7157</v>
      </c>
      <c r="C152" s="38" t="s">
        <v>7315</v>
      </c>
      <c r="D152" s="38">
        <v>25</v>
      </c>
      <c r="E152" s="38" t="s">
        <v>6562</v>
      </c>
    </row>
    <row r="153" spans="1:5">
      <c r="A153" s="38" t="s">
        <v>7314</v>
      </c>
      <c r="B153" s="38" t="s">
        <v>7157</v>
      </c>
      <c r="C153" s="38" t="s">
        <v>7313</v>
      </c>
      <c r="D153" s="38">
        <v>25</v>
      </c>
      <c r="E153" s="38" t="s">
        <v>6562</v>
      </c>
    </row>
    <row r="154" spans="1:5">
      <c r="A154" s="38" t="s">
        <v>7312</v>
      </c>
      <c r="B154" s="38" t="s">
        <v>7157</v>
      </c>
      <c r="C154" s="38" t="s">
        <v>7311</v>
      </c>
      <c r="D154" s="38">
        <v>25</v>
      </c>
      <c r="E154" s="38" t="s">
        <v>6562</v>
      </c>
    </row>
    <row r="155" spans="1:5">
      <c r="A155" s="38" t="s">
        <v>7310</v>
      </c>
      <c r="B155" s="38" t="s">
        <v>7157</v>
      </c>
      <c r="C155" s="38" t="s">
        <v>7309</v>
      </c>
      <c r="D155" s="38">
        <v>25</v>
      </c>
      <c r="E155" s="38" t="s">
        <v>6562</v>
      </c>
    </row>
    <row r="156" spans="1:5">
      <c r="A156" s="38" t="s">
        <v>7308</v>
      </c>
      <c r="B156" s="38" t="s">
        <v>7157</v>
      </c>
      <c r="C156" s="38" t="s">
        <v>7307</v>
      </c>
      <c r="D156" s="38">
        <v>25</v>
      </c>
      <c r="E156" s="38" t="s">
        <v>6562</v>
      </c>
    </row>
    <row r="157" spans="1:5">
      <c r="A157" s="38" t="s">
        <v>7306</v>
      </c>
      <c r="B157" s="38" t="s">
        <v>7157</v>
      </c>
      <c r="C157" s="38" t="s">
        <v>7305</v>
      </c>
      <c r="D157" s="38">
        <v>25</v>
      </c>
      <c r="E157" s="38" t="s">
        <v>6562</v>
      </c>
    </row>
    <row r="158" spans="1:5">
      <c r="A158" s="38" t="s">
        <v>7304</v>
      </c>
      <c r="B158" s="38" t="s">
        <v>7157</v>
      </c>
      <c r="C158" s="38" t="s">
        <v>7303</v>
      </c>
      <c r="D158" s="38">
        <v>25</v>
      </c>
      <c r="E158" s="38" t="s">
        <v>6562</v>
      </c>
    </row>
    <row r="159" spans="1:5">
      <c r="A159" s="38" t="s">
        <v>7302</v>
      </c>
      <c r="B159" s="38" t="s">
        <v>7157</v>
      </c>
      <c r="C159" s="38" t="s">
        <v>7301</v>
      </c>
      <c r="D159" s="38">
        <v>25</v>
      </c>
      <c r="E159" s="38" t="s">
        <v>6562</v>
      </c>
    </row>
    <row r="160" spans="1:5">
      <c r="A160" s="38" t="s">
        <v>7300</v>
      </c>
      <c r="B160" s="38" t="s">
        <v>7157</v>
      </c>
      <c r="C160" s="38" t="s">
        <v>7299</v>
      </c>
      <c r="D160" s="38">
        <v>25</v>
      </c>
      <c r="E160" s="38" t="s">
        <v>6562</v>
      </c>
    </row>
    <row r="161" spans="1:5">
      <c r="A161" s="38" t="s">
        <v>7298</v>
      </c>
      <c r="B161" s="38" t="s">
        <v>7157</v>
      </c>
      <c r="C161" s="38" t="s">
        <v>7297</v>
      </c>
      <c r="D161" s="38">
        <v>25</v>
      </c>
      <c r="E161" s="38" t="s">
        <v>6562</v>
      </c>
    </row>
    <row r="162" spans="1:5">
      <c r="A162" s="38" t="s">
        <v>7296</v>
      </c>
      <c r="B162" s="38" t="s">
        <v>7157</v>
      </c>
      <c r="C162" s="38" t="s">
        <v>7295</v>
      </c>
      <c r="D162" s="38">
        <v>25</v>
      </c>
      <c r="E162" s="38" t="s">
        <v>6562</v>
      </c>
    </row>
    <row r="163" spans="1:5">
      <c r="A163" s="38" t="s">
        <v>7294</v>
      </c>
      <c r="B163" s="38" t="s">
        <v>7157</v>
      </c>
      <c r="C163" s="38" t="s">
        <v>7293</v>
      </c>
      <c r="D163" s="38">
        <v>25</v>
      </c>
      <c r="E163" s="38" t="s">
        <v>6562</v>
      </c>
    </row>
    <row r="164" spans="1:5">
      <c r="A164" s="38" t="s">
        <v>7292</v>
      </c>
      <c r="B164" s="38" t="s">
        <v>7157</v>
      </c>
      <c r="C164" s="38" t="s">
        <v>7291</v>
      </c>
      <c r="D164" s="38">
        <v>25</v>
      </c>
      <c r="E164" s="38" t="s">
        <v>6562</v>
      </c>
    </row>
    <row r="165" spans="1:5">
      <c r="A165" s="38" t="s">
        <v>7290</v>
      </c>
      <c r="B165" s="38" t="s">
        <v>7157</v>
      </c>
      <c r="C165" s="38" t="s">
        <v>7289</v>
      </c>
      <c r="D165" s="38">
        <v>25</v>
      </c>
      <c r="E165" s="38" t="s">
        <v>6562</v>
      </c>
    </row>
    <row r="166" spans="1:5">
      <c r="A166" s="38" t="s">
        <v>7288</v>
      </c>
      <c r="B166" s="38" t="s">
        <v>7157</v>
      </c>
      <c r="C166" s="38" t="s">
        <v>7287</v>
      </c>
      <c r="D166" s="38">
        <v>25</v>
      </c>
      <c r="E166" s="38" t="s">
        <v>6562</v>
      </c>
    </row>
    <row r="167" spans="1:5">
      <c r="A167" s="38" t="s">
        <v>7286</v>
      </c>
      <c r="B167" s="38" t="s">
        <v>7157</v>
      </c>
      <c r="C167" s="38" t="s">
        <v>7285</v>
      </c>
      <c r="D167" s="38">
        <v>25</v>
      </c>
      <c r="E167" s="38" t="s">
        <v>6562</v>
      </c>
    </row>
    <row r="168" spans="1:5">
      <c r="A168" s="38" t="s">
        <v>7284</v>
      </c>
      <c r="B168" s="38" t="s">
        <v>7157</v>
      </c>
      <c r="C168" s="38" t="s">
        <v>7283</v>
      </c>
      <c r="D168" s="38">
        <v>25</v>
      </c>
      <c r="E168" s="38" t="s">
        <v>6562</v>
      </c>
    </row>
    <row r="169" spans="1:5">
      <c r="A169" s="38" t="s">
        <v>7282</v>
      </c>
      <c r="B169" s="38" t="s">
        <v>7157</v>
      </c>
      <c r="C169" s="38" t="s">
        <v>7281</v>
      </c>
      <c r="D169" s="38">
        <v>25</v>
      </c>
      <c r="E169" s="38" t="s">
        <v>6562</v>
      </c>
    </row>
    <row r="170" spans="1:5">
      <c r="A170" s="38" t="s">
        <v>7280</v>
      </c>
      <c r="B170" s="38" t="s">
        <v>7157</v>
      </c>
      <c r="C170" s="38" t="s">
        <v>7279</v>
      </c>
      <c r="D170" s="38">
        <v>25</v>
      </c>
      <c r="E170" s="38" t="s">
        <v>6562</v>
      </c>
    </row>
    <row r="171" spans="1:5">
      <c r="A171" s="38" t="s">
        <v>7278</v>
      </c>
      <c r="B171" s="38" t="s">
        <v>7157</v>
      </c>
      <c r="C171" s="38" t="s">
        <v>7277</v>
      </c>
      <c r="D171" s="38">
        <v>25</v>
      </c>
      <c r="E171" s="38" t="s">
        <v>6562</v>
      </c>
    </row>
    <row r="172" spans="1:5">
      <c r="A172" s="38" t="s">
        <v>7276</v>
      </c>
      <c r="B172" s="38" t="s">
        <v>7157</v>
      </c>
      <c r="C172" s="38" t="s">
        <v>7275</v>
      </c>
      <c r="D172" s="38">
        <v>25</v>
      </c>
      <c r="E172" s="38" t="s">
        <v>6562</v>
      </c>
    </row>
    <row r="173" spans="1:5">
      <c r="A173" s="38" t="s">
        <v>7274</v>
      </c>
      <c r="B173" s="38" t="s">
        <v>7157</v>
      </c>
      <c r="C173" s="38" t="s">
        <v>7273</v>
      </c>
      <c r="D173" s="38">
        <v>25</v>
      </c>
      <c r="E173" s="38" t="s">
        <v>6562</v>
      </c>
    </row>
    <row r="174" spans="1:5">
      <c r="A174" s="38" t="s">
        <v>7272</v>
      </c>
      <c r="B174" s="38" t="s">
        <v>7157</v>
      </c>
      <c r="C174" s="38" t="s">
        <v>7271</v>
      </c>
      <c r="D174" s="38">
        <v>25</v>
      </c>
      <c r="E174" s="38" t="s">
        <v>6562</v>
      </c>
    </row>
    <row r="175" spans="1:5">
      <c r="A175" s="38" t="s">
        <v>7270</v>
      </c>
      <c r="B175" s="38" t="s">
        <v>7157</v>
      </c>
      <c r="C175" s="38" t="s">
        <v>7269</v>
      </c>
      <c r="D175" s="38">
        <v>25</v>
      </c>
      <c r="E175" s="38" t="s">
        <v>6562</v>
      </c>
    </row>
    <row r="176" spans="1:5">
      <c r="A176" s="38" t="s">
        <v>7268</v>
      </c>
      <c r="B176" s="38" t="s">
        <v>7157</v>
      </c>
      <c r="C176" s="38" t="s">
        <v>7267</v>
      </c>
      <c r="D176" s="38">
        <v>25</v>
      </c>
      <c r="E176" s="38" t="s">
        <v>6562</v>
      </c>
    </row>
    <row r="177" spans="1:5">
      <c r="A177" s="38" t="s">
        <v>7266</v>
      </c>
      <c r="B177" s="38" t="s">
        <v>7157</v>
      </c>
      <c r="C177" s="38" t="s">
        <v>7265</v>
      </c>
      <c r="D177" s="38">
        <v>25</v>
      </c>
      <c r="E177" s="38" t="s">
        <v>6562</v>
      </c>
    </row>
    <row r="178" spans="1:5">
      <c r="A178" s="38" t="s">
        <v>7264</v>
      </c>
      <c r="B178" s="38" t="s">
        <v>7157</v>
      </c>
      <c r="C178" s="38" t="s">
        <v>7263</v>
      </c>
      <c r="D178" s="38">
        <v>25</v>
      </c>
      <c r="E178" s="38" t="s">
        <v>6562</v>
      </c>
    </row>
    <row r="179" spans="1:5">
      <c r="A179" s="38" t="s">
        <v>7262</v>
      </c>
      <c r="B179" s="38" t="s">
        <v>7157</v>
      </c>
      <c r="C179" s="38" t="s">
        <v>7261</v>
      </c>
      <c r="D179" s="38">
        <v>25</v>
      </c>
      <c r="E179" s="38" t="s">
        <v>6562</v>
      </c>
    </row>
    <row r="180" spans="1:5">
      <c r="A180" s="38" t="s">
        <v>7260</v>
      </c>
      <c r="B180" s="38" t="s">
        <v>7157</v>
      </c>
      <c r="C180" s="38" t="s">
        <v>7259</v>
      </c>
      <c r="D180" s="38">
        <v>25</v>
      </c>
      <c r="E180" s="38" t="s">
        <v>6562</v>
      </c>
    </row>
    <row r="181" spans="1:5">
      <c r="A181" s="38" t="s">
        <v>7258</v>
      </c>
      <c r="B181" s="38" t="s">
        <v>7157</v>
      </c>
      <c r="C181" s="38" t="s">
        <v>7257</v>
      </c>
      <c r="D181" s="38">
        <v>25</v>
      </c>
      <c r="E181" s="38" t="s">
        <v>6562</v>
      </c>
    </row>
    <row r="182" spans="1:5">
      <c r="A182" s="38" t="s">
        <v>7256</v>
      </c>
      <c r="B182" s="38" t="s">
        <v>7157</v>
      </c>
      <c r="C182" s="38" t="s">
        <v>7255</v>
      </c>
      <c r="D182" s="38">
        <v>25</v>
      </c>
      <c r="E182" s="38" t="s">
        <v>6562</v>
      </c>
    </row>
    <row r="183" spans="1:5">
      <c r="A183" s="38" t="s">
        <v>7254</v>
      </c>
      <c r="B183" s="38" t="s">
        <v>7157</v>
      </c>
      <c r="C183" s="38" t="s">
        <v>7253</v>
      </c>
      <c r="D183" s="38">
        <v>25</v>
      </c>
      <c r="E183" s="38" t="s">
        <v>6562</v>
      </c>
    </row>
    <row r="184" spans="1:5">
      <c r="A184" s="38" t="s">
        <v>7252</v>
      </c>
      <c r="B184" s="38" t="s">
        <v>7157</v>
      </c>
      <c r="C184" s="38" t="s">
        <v>7251</v>
      </c>
      <c r="D184" s="38">
        <v>25</v>
      </c>
      <c r="E184" s="38" t="s">
        <v>6562</v>
      </c>
    </row>
    <row r="185" spans="1:5">
      <c r="A185" s="38" t="s">
        <v>7250</v>
      </c>
      <c r="B185" s="38" t="s">
        <v>7157</v>
      </c>
      <c r="C185" s="38" t="s">
        <v>7249</v>
      </c>
      <c r="D185" s="38">
        <v>25</v>
      </c>
      <c r="E185" s="38" t="s">
        <v>6562</v>
      </c>
    </row>
    <row r="186" spans="1:5">
      <c r="A186" s="38" t="s">
        <v>7248</v>
      </c>
      <c r="B186" s="38" t="s">
        <v>7157</v>
      </c>
      <c r="C186" s="38" t="s">
        <v>7247</v>
      </c>
      <c r="D186" s="38">
        <v>25</v>
      </c>
      <c r="E186" s="38" t="s">
        <v>6562</v>
      </c>
    </row>
    <row r="187" spans="1:5">
      <c r="A187" s="38" t="s">
        <v>7246</v>
      </c>
      <c r="B187" s="38" t="s">
        <v>7157</v>
      </c>
      <c r="C187" s="38" t="s">
        <v>7245</v>
      </c>
      <c r="D187" s="38">
        <v>25</v>
      </c>
      <c r="E187" s="38" t="s">
        <v>6562</v>
      </c>
    </row>
    <row r="188" spans="1:5">
      <c r="A188" s="38" t="s">
        <v>7244</v>
      </c>
      <c r="B188" s="38" t="s">
        <v>7157</v>
      </c>
      <c r="C188" s="38" t="s">
        <v>7243</v>
      </c>
      <c r="D188" s="38">
        <v>25</v>
      </c>
      <c r="E188" s="38" t="s">
        <v>6562</v>
      </c>
    </row>
    <row r="189" spans="1:5">
      <c r="A189" s="38" t="s">
        <v>7242</v>
      </c>
      <c r="B189" s="38" t="s">
        <v>7157</v>
      </c>
      <c r="C189" s="38" t="s">
        <v>7241</v>
      </c>
      <c r="D189" s="38">
        <v>25</v>
      </c>
      <c r="E189" s="38" t="s">
        <v>6562</v>
      </c>
    </row>
    <row r="190" spans="1:5">
      <c r="A190" s="38" t="s">
        <v>7240</v>
      </c>
      <c r="B190" s="38" t="s">
        <v>7157</v>
      </c>
      <c r="C190" s="38" t="s">
        <v>7239</v>
      </c>
      <c r="D190" s="38">
        <v>25</v>
      </c>
      <c r="E190" s="38" t="s">
        <v>6562</v>
      </c>
    </row>
    <row r="191" spans="1:5">
      <c r="A191" s="38" t="s">
        <v>7238</v>
      </c>
      <c r="B191" s="38" t="s">
        <v>7157</v>
      </c>
      <c r="C191" s="38" t="s">
        <v>7237</v>
      </c>
      <c r="D191" s="38">
        <v>25</v>
      </c>
      <c r="E191" s="38" t="s">
        <v>6562</v>
      </c>
    </row>
    <row r="192" spans="1:5">
      <c r="A192" s="38" t="s">
        <v>7236</v>
      </c>
      <c r="B192" s="38" t="s">
        <v>7157</v>
      </c>
      <c r="C192" s="38" t="s">
        <v>7235</v>
      </c>
      <c r="D192" s="38">
        <v>25</v>
      </c>
      <c r="E192" s="38" t="s">
        <v>6562</v>
      </c>
    </row>
    <row r="193" spans="1:5">
      <c r="A193" s="38" t="s">
        <v>7234</v>
      </c>
      <c r="B193" s="38" t="s">
        <v>7157</v>
      </c>
      <c r="C193" s="38" t="s">
        <v>7233</v>
      </c>
      <c r="D193" s="38">
        <v>25</v>
      </c>
      <c r="E193" s="38" t="s">
        <v>6562</v>
      </c>
    </row>
    <row r="194" spans="1:5">
      <c r="A194" s="38" t="s">
        <v>7232</v>
      </c>
      <c r="B194" s="38" t="s">
        <v>7157</v>
      </c>
      <c r="C194" s="38" t="s">
        <v>7231</v>
      </c>
      <c r="D194" s="38">
        <v>25</v>
      </c>
      <c r="E194" s="38" t="s">
        <v>6562</v>
      </c>
    </row>
    <row r="195" spans="1:5">
      <c r="A195" s="38" t="s">
        <v>7230</v>
      </c>
      <c r="B195" s="38" t="s">
        <v>7157</v>
      </c>
      <c r="C195" s="38" t="s">
        <v>7229</v>
      </c>
      <c r="D195" s="38">
        <v>25</v>
      </c>
      <c r="E195" s="38" t="s">
        <v>6562</v>
      </c>
    </row>
    <row r="196" spans="1:5">
      <c r="A196" s="38" t="s">
        <v>7228</v>
      </c>
      <c r="B196" s="38" t="s">
        <v>7157</v>
      </c>
      <c r="C196" s="38" t="s">
        <v>7227</v>
      </c>
      <c r="D196" s="38">
        <v>25</v>
      </c>
      <c r="E196" s="38" t="s">
        <v>6562</v>
      </c>
    </row>
    <row r="197" spans="1:5">
      <c r="A197" s="38" t="s">
        <v>7226</v>
      </c>
      <c r="B197" s="38" t="s">
        <v>7157</v>
      </c>
      <c r="C197" s="38" t="s">
        <v>7225</v>
      </c>
      <c r="D197" s="38">
        <v>25</v>
      </c>
      <c r="E197" s="38" t="s">
        <v>6562</v>
      </c>
    </row>
    <row r="198" spans="1:5">
      <c r="A198" s="38" t="s">
        <v>7224</v>
      </c>
      <c r="B198" s="38" t="s">
        <v>7157</v>
      </c>
      <c r="C198" s="38" t="s">
        <v>7223</v>
      </c>
      <c r="D198" s="38">
        <v>25</v>
      </c>
      <c r="E198" s="38" t="s">
        <v>6562</v>
      </c>
    </row>
    <row r="199" spans="1:5">
      <c r="A199" s="38" t="s">
        <v>7222</v>
      </c>
      <c r="B199" s="38" t="s">
        <v>7157</v>
      </c>
      <c r="C199" s="38" t="s">
        <v>7221</v>
      </c>
      <c r="D199" s="38">
        <v>25</v>
      </c>
      <c r="E199" s="38" t="s">
        <v>6562</v>
      </c>
    </row>
    <row r="200" spans="1:5">
      <c r="A200" s="38" t="s">
        <v>7220</v>
      </c>
      <c r="B200" s="38" t="s">
        <v>7157</v>
      </c>
      <c r="C200" s="38" t="s">
        <v>7219</v>
      </c>
      <c r="D200" s="38">
        <v>25</v>
      </c>
      <c r="E200" s="38" t="s">
        <v>6562</v>
      </c>
    </row>
    <row r="201" spans="1:5">
      <c r="A201" s="38" t="s">
        <v>7218</v>
      </c>
      <c r="B201" s="38" t="s">
        <v>7157</v>
      </c>
      <c r="C201" s="38" t="s">
        <v>7217</v>
      </c>
      <c r="D201" s="38">
        <v>25</v>
      </c>
      <c r="E201" s="38" t="s">
        <v>6562</v>
      </c>
    </row>
    <row r="202" spans="1:5">
      <c r="A202" s="38" t="s">
        <v>7216</v>
      </c>
      <c r="B202" s="38" t="s">
        <v>7157</v>
      </c>
      <c r="C202" s="38" t="s">
        <v>7215</v>
      </c>
      <c r="D202" s="38">
        <v>25</v>
      </c>
      <c r="E202" s="38" t="s">
        <v>6562</v>
      </c>
    </row>
    <row r="203" spans="1:5">
      <c r="A203" s="38" t="s">
        <v>7214</v>
      </c>
      <c r="B203" s="38" t="s">
        <v>7157</v>
      </c>
      <c r="C203" s="38" t="s">
        <v>7213</v>
      </c>
      <c r="D203" s="38">
        <v>25</v>
      </c>
      <c r="E203" s="38" t="s">
        <v>6562</v>
      </c>
    </row>
    <row r="204" spans="1:5">
      <c r="A204" s="38" t="s">
        <v>7212</v>
      </c>
      <c r="B204" s="38" t="s">
        <v>7157</v>
      </c>
      <c r="C204" s="38" t="s">
        <v>7211</v>
      </c>
      <c r="D204" s="38">
        <v>25</v>
      </c>
      <c r="E204" s="38" t="s">
        <v>6562</v>
      </c>
    </row>
    <row r="205" spans="1:5">
      <c r="A205" s="38" t="s">
        <v>7210</v>
      </c>
      <c r="B205" s="38" t="s">
        <v>7157</v>
      </c>
      <c r="C205" s="38" t="s">
        <v>7209</v>
      </c>
      <c r="D205" s="38">
        <v>25</v>
      </c>
      <c r="E205" s="38" t="s">
        <v>6562</v>
      </c>
    </row>
    <row r="206" spans="1:5">
      <c r="A206" s="38" t="s">
        <v>7208</v>
      </c>
      <c r="B206" s="38" t="s">
        <v>7157</v>
      </c>
      <c r="C206" s="38" t="s">
        <v>7207</v>
      </c>
      <c r="D206" s="38">
        <v>25</v>
      </c>
      <c r="E206" s="38" t="s">
        <v>6562</v>
      </c>
    </row>
    <row r="207" spans="1:5">
      <c r="A207" s="38" t="s">
        <v>7206</v>
      </c>
      <c r="B207" s="38" t="s">
        <v>7157</v>
      </c>
      <c r="C207" s="38" t="s">
        <v>7205</v>
      </c>
      <c r="D207" s="38">
        <v>25</v>
      </c>
      <c r="E207" s="38" t="s">
        <v>6562</v>
      </c>
    </row>
    <row r="208" spans="1:5">
      <c r="A208" s="38" t="s">
        <v>7204</v>
      </c>
      <c r="B208" s="38" t="s">
        <v>7157</v>
      </c>
      <c r="C208" s="38" t="s">
        <v>7203</v>
      </c>
      <c r="D208" s="38">
        <v>25</v>
      </c>
      <c r="E208" s="38" t="s">
        <v>6562</v>
      </c>
    </row>
    <row r="209" spans="1:5">
      <c r="A209" s="38" t="s">
        <v>7202</v>
      </c>
      <c r="B209" s="38" t="s">
        <v>7157</v>
      </c>
      <c r="C209" s="38" t="s">
        <v>7201</v>
      </c>
      <c r="D209" s="38">
        <v>25</v>
      </c>
      <c r="E209" s="38" t="s">
        <v>6562</v>
      </c>
    </row>
    <row r="210" spans="1:5">
      <c r="A210" s="38" t="s">
        <v>7200</v>
      </c>
      <c r="B210" s="38" t="s">
        <v>7157</v>
      </c>
      <c r="C210" s="38" t="s">
        <v>7199</v>
      </c>
      <c r="D210" s="38">
        <v>25</v>
      </c>
      <c r="E210" s="38" t="s">
        <v>6562</v>
      </c>
    </row>
    <row r="211" spans="1:5">
      <c r="A211" s="38" t="s">
        <v>7198</v>
      </c>
      <c r="B211" s="38" t="s">
        <v>7157</v>
      </c>
      <c r="C211" s="38" t="s">
        <v>7197</v>
      </c>
      <c r="D211" s="38">
        <v>25</v>
      </c>
      <c r="E211" s="38" t="s">
        <v>6562</v>
      </c>
    </row>
    <row r="212" spans="1:5">
      <c r="A212" s="38" t="s">
        <v>7196</v>
      </c>
      <c r="B212" s="38" t="s">
        <v>7157</v>
      </c>
      <c r="C212" s="38" t="s">
        <v>7195</v>
      </c>
      <c r="D212" s="38">
        <v>25</v>
      </c>
      <c r="E212" s="38" t="s">
        <v>6562</v>
      </c>
    </row>
    <row r="213" spans="1:5">
      <c r="A213" s="38" t="s">
        <v>7194</v>
      </c>
      <c r="B213" s="38" t="s">
        <v>7157</v>
      </c>
      <c r="C213" s="38" t="s">
        <v>7193</v>
      </c>
      <c r="D213" s="38">
        <v>25</v>
      </c>
      <c r="E213" s="38" t="s">
        <v>6562</v>
      </c>
    </row>
    <row r="214" spans="1:5">
      <c r="A214" s="38" t="s">
        <v>7192</v>
      </c>
      <c r="B214" s="38" t="s">
        <v>7157</v>
      </c>
      <c r="C214" s="38" t="s">
        <v>7191</v>
      </c>
      <c r="D214" s="38">
        <v>25</v>
      </c>
      <c r="E214" s="38" t="s">
        <v>6562</v>
      </c>
    </row>
    <row r="215" spans="1:5">
      <c r="A215" s="38" t="s">
        <v>7190</v>
      </c>
      <c r="B215" s="38" t="s">
        <v>7157</v>
      </c>
      <c r="C215" s="38" t="s">
        <v>7189</v>
      </c>
      <c r="D215" s="38">
        <v>25</v>
      </c>
      <c r="E215" s="38" t="s">
        <v>6562</v>
      </c>
    </row>
    <row r="216" spans="1:5">
      <c r="A216" s="38" t="s">
        <v>7188</v>
      </c>
      <c r="B216" s="38" t="s">
        <v>7157</v>
      </c>
      <c r="C216" s="38" t="s">
        <v>7187</v>
      </c>
      <c r="D216" s="38">
        <v>25</v>
      </c>
      <c r="E216" s="38" t="s">
        <v>6562</v>
      </c>
    </row>
    <row r="217" spans="1:5">
      <c r="A217" s="38" t="s">
        <v>7186</v>
      </c>
      <c r="B217" s="38" t="s">
        <v>7157</v>
      </c>
      <c r="C217" s="38" t="s">
        <v>7185</v>
      </c>
      <c r="D217" s="38">
        <v>25</v>
      </c>
      <c r="E217" s="38" t="s">
        <v>6562</v>
      </c>
    </row>
    <row r="218" spans="1:5">
      <c r="A218" s="38" t="s">
        <v>7184</v>
      </c>
      <c r="B218" s="38" t="s">
        <v>7157</v>
      </c>
      <c r="C218" s="38" t="s">
        <v>7183</v>
      </c>
      <c r="D218" s="38">
        <v>25</v>
      </c>
      <c r="E218" s="38" t="s">
        <v>6562</v>
      </c>
    </row>
    <row r="219" spans="1:5">
      <c r="A219" s="38" t="s">
        <v>7182</v>
      </c>
      <c r="B219" s="38" t="s">
        <v>7157</v>
      </c>
      <c r="C219" s="38" t="s">
        <v>7181</v>
      </c>
      <c r="D219" s="38">
        <v>25</v>
      </c>
      <c r="E219" s="38" t="s">
        <v>6562</v>
      </c>
    </row>
    <row r="220" spans="1:5">
      <c r="A220" s="38" t="s">
        <v>7180</v>
      </c>
      <c r="B220" s="38" t="s">
        <v>7157</v>
      </c>
      <c r="C220" s="38" t="s">
        <v>7179</v>
      </c>
      <c r="D220" s="38">
        <v>25</v>
      </c>
      <c r="E220" s="38" t="s">
        <v>6562</v>
      </c>
    </row>
    <row r="221" spans="1:5">
      <c r="A221" s="38" t="s">
        <v>7178</v>
      </c>
      <c r="B221" s="38" t="s">
        <v>7157</v>
      </c>
      <c r="C221" s="38" t="s">
        <v>7177</v>
      </c>
      <c r="D221" s="38">
        <v>25</v>
      </c>
      <c r="E221" s="38" t="s">
        <v>6562</v>
      </c>
    </row>
    <row r="222" spans="1:5">
      <c r="A222" s="38" t="s">
        <v>7176</v>
      </c>
      <c r="B222" s="38" t="s">
        <v>7157</v>
      </c>
      <c r="C222" s="38" t="s">
        <v>7175</v>
      </c>
      <c r="D222" s="38">
        <v>25</v>
      </c>
      <c r="E222" s="38" t="s">
        <v>6562</v>
      </c>
    </row>
    <row r="223" spans="1:5">
      <c r="A223" s="38" t="s">
        <v>7174</v>
      </c>
      <c r="B223" s="38" t="s">
        <v>7157</v>
      </c>
      <c r="C223" s="38" t="s">
        <v>7173</v>
      </c>
      <c r="D223" s="38">
        <v>25</v>
      </c>
      <c r="E223" s="38" t="s">
        <v>6562</v>
      </c>
    </row>
    <row r="224" spans="1:5">
      <c r="A224" s="38" t="s">
        <v>7172</v>
      </c>
      <c r="B224" s="38" t="s">
        <v>7157</v>
      </c>
      <c r="C224" s="38" t="s">
        <v>7171</v>
      </c>
      <c r="D224" s="38">
        <v>25</v>
      </c>
      <c r="E224" s="38" t="s">
        <v>6562</v>
      </c>
    </row>
    <row r="225" spans="1:5">
      <c r="A225" s="38" t="s">
        <v>7170</v>
      </c>
      <c r="B225" s="38" t="s">
        <v>7157</v>
      </c>
      <c r="C225" s="38" t="s">
        <v>7169</v>
      </c>
      <c r="D225" s="38">
        <v>25</v>
      </c>
      <c r="E225" s="38" t="s">
        <v>6562</v>
      </c>
    </row>
    <row r="226" spans="1:5">
      <c r="A226" s="38" t="s">
        <v>7168</v>
      </c>
      <c r="B226" s="38" t="s">
        <v>7157</v>
      </c>
      <c r="C226" s="38" t="s">
        <v>7167</v>
      </c>
      <c r="D226" s="38">
        <v>25</v>
      </c>
      <c r="E226" s="38" t="s">
        <v>6562</v>
      </c>
    </row>
    <row r="227" spans="1:5">
      <c r="A227" s="38" t="s">
        <v>7166</v>
      </c>
      <c r="B227" s="38" t="s">
        <v>7157</v>
      </c>
      <c r="C227" s="38" t="s">
        <v>7165</v>
      </c>
      <c r="D227" s="38">
        <v>25</v>
      </c>
      <c r="E227" s="38" t="s">
        <v>6562</v>
      </c>
    </row>
    <row r="228" spans="1:5">
      <c r="A228" s="38" t="s">
        <v>7164</v>
      </c>
      <c r="B228" s="38" t="s">
        <v>7157</v>
      </c>
      <c r="C228" s="38" t="s">
        <v>7163</v>
      </c>
      <c r="D228" s="38">
        <v>25</v>
      </c>
      <c r="E228" s="38" t="s">
        <v>6562</v>
      </c>
    </row>
    <row r="229" spans="1:5">
      <c r="A229" s="38" t="s">
        <v>7162</v>
      </c>
      <c r="B229" s="38" t="s">
        <v>7157</v>
      </c>
      <c r="C229" s="38" t="s">
        <v>7161</v>
      </c>
      <c r="D229" s="38">
        <v>25</v>
      </c>
      <c r="E229" s="38" t="s">
        <v>6562</v>
      </c>
    </row>
    <row r="230" spans="1:5">
      <c r="A230" s="38" t="s">
        <v>7160</v>
      </c>
      <c r="B230" s="38" t="s">
        <v>7157</v>
      </c>
      <c r="C230" s="38" t="s">
        <v>7159</v>
      </c>
      <c r="D230" s="38">
        <v>25</v>
      </c>
      <c r="E230" s="38" t="s">
        <v>6562</v>
      </c>
    </row>
    <row r="231" spans="1:5">
      <c r="A231" s="38" t="s">
        <v>7158</v>
      </c>
      <c r="B231" s="38" t="s">
        <v>7157</v>
      </c>
      <c r="C231" s="38" t="s">
        <v>7156</v>
      </c>
      <c r="D231" s="38">
        <v>25</v>
      </c>
      <c r="E231" s="38" t="s">
        <v>6562</v>
      </c>
    </row>
    <row r="232" spans="1:5">
      <c r="A232" s="38" t="s">
        <v>7155</v>
      </c>
      <c r="B232" s="38" t="s">
        <v>7142</v>
      </c>
      <c r="C232" s="38" t="s">
        <v>7154</v>
      </c>
      <c r="D232" s="38">
        <v>25</v>
      </c>
      <c r="E232" s="38" t="s">
        <v>6562</v>
      </c>
    </row>
    <row r="233" spans="1:5">
      <c r="A233" s="38" t="s">
        <v>7153</v>
      </c>
      <c r="B233" s="38" t="s">
        <v>7142</v>
      </c>
      <c r="C233" s="38" t="s">
        <v>7152</v>
      </c>
      <c r="D233" s="38">
        <v>25</v>
      </c>
      <c r="E233" s="38" t="s">
        <v>6562</v>
      </c>
    </row>
    <row r="234" spans="1:5">
      <c r="A234" s="38" t="s">
        <v>7151</v>
      </c>
      <c r="B234" s="38" t="s">
        <v>7142</v>
      </c>
      <c r="C234" s="38" t="s">
        <v>7150</v>
      </c>
      <c r="D234" s="38">
        <v>25</v>
      </c>
      <c r="E234" s="38" t="s">
        <v>6562</v>
      </c>
    </row>
    <row r="235" spans="1:5">
      <c r="A235" s="38" t="s">
        <v>7149</v>
      </c>
      <c r="B235" s="38" t="s">
        <v>7142</v>
      </c>
      <c r="C235" s="38" t="s">
        <v>7148</v>
      </c>
      <c r="D235" s="38">
        <v>25</v>
      </c>
      <c r="E235" s="38" t="s">
        <v>6562</v>
      </c>
    </row>
    <row r="236" spans="1:5">
      <c r="A236" s="38" t="s">
        <v>7147</v>
      </c>
      <c r="B236" s="38" t="s">
        <v>7142</v>
      </c>
      <c r="C236" s="38" t="s">
        <v>7146</v>
      </c>
      <c r="D236" s="38">
        <v>25</v>
      </c>
      <c r="E236" s="38" t="s">
        <v>6562</v>
      </c>
    </row>
    <row r="237" spans="1:5">
      <c r="A237" s="38" t="s">
        <v>7145</v>
      </c>
      <c r="B237" s="38" t="s">
        <v>7142</v>
      </c>
      <c r="C237" s="38" t="s">
        <v>7144</v>
      </c>
      <c r="D237" s="38">
        <v>25</v>
      </c>
      <c r="E237" s="38" t="s">
        <v>6562</v>
      </c>
    </row>
    <row r="238" spans="1:5">
      <c r="A238" s="38" t="s">
        <v>7143</v>
      </c>
      <c r="B238" s="38" t="s">
        <v>7142</v>
      </c>
      <c r="C238" s="38" t="s">
        <v>7141</v>
      </c>
      <c r="D238" s="38">
        <v>25</v>
      </c>
      <c r="E238" s="38" t="s">
        <v>6562</v>
      </c>
    </row>
    <row r="239" spans="1:5">
      <c r="A239" s="38" t="s">
        <v>7140</v>
      </c>
      <c r="B239" s="38" t="s">
        <v>7123</v>
      </c>
      <c r="C239" s="38" t="s">
        <v>7139</v>
      </c>
      <c r="D239" s="38">
        <v>25</v>
      </c>
      <c r="E239" s="38" t="s">
        <v>6562</v>
      </c>
    </row>
    <row r="240" spans="1:5">
      <c r="A240" s="38" t="s">
        <v>7138</v>
      </c>
      <c r="B240" s="38" t="s">
        <v>7123</v>
      </c>
      <c r="C240" s="38" t="s">
        <v>7137</v>
      </c>
      <c r="D240" s="38">
        <v>25</v>
      </c>
      <c r="E240" s="38" t="s">
        <v>6562</v>
      </c>
    </row>
    <row r="241" spans="1:5">
      <c r="A241" s="38" t="s">
        <v>7136</v>
      </c>
      <c r="B241" s="38" t="s">
        <v>7123</v>
      </c>
      <c r="C241" s="38" t="s">
        <v>7135</v>
      </c>
      <c r="D241" s="38">
        <v>25</v>
      </c>
      <c r="E241" s="38" t="s">
        <v>6562</v>
      </c>
    </row>
    <row r="242" spans="1:5">
      <c r="A242" s="38" t="s">
        <v>7134</v>
      </c>
      <c r="B242" s="38" t="s">
        <v>7123</v>
      </c>
      <c r="C242" s="38" t="s">
        <v>7133</v>
      </c>
      <c r="D242" s="38">
        <v>25</v>
      </c>
      <c r="E242" s="38" t="s">
        <v>6562</v>
      </c>
    </row>
    <row r="243" spans="1:5">
      <c r="A243" s="38" t="s">
        <v>7132</v>
      </c>
      <c r="B243" s="38" t="s">
        <v>7123</v>
      </c>
      <c r="C243" s="38" t="s">
        <v>7131</v>
      </c>
      <c r="D243" s="38">
        <v>25</v>
      </c>
      <c r="E243" s="38" t="s">
        <v>6562</v>
      </c>
    </row>
    <row r="244" spans="1:5">
      <c r="A244" s="38" t="s">
        <v>7130</v>
      </c>
      <c r="B244" s="38" t="s">
        <v>7123</v>
      </c>
      <c r="C244" s="38" t="s">
        <v>7129</v>
      </c>
      <c r="D244" s="38">
        <v>25</v>
      </c>
      <c r="E244" s="38" t="s">
        <v>6562</v>
      </c>
    </row>
    <row r="245" spans="1:5">
      <c r="A245" s="38" t="s">
        <v>7128</v>
      </c>
      <c r="B245" s="38" t="s">
        <v>7123</v>
      </c>
      <c r="C245" s="38" t="s">
        <v>7127</v>
      </c>
      <c r="D245" s="38">
        <v>25</v>
      </c>
      <c r="E245" s="38" t="s">
        <v>6562</v>
      </c>
    </row>
    <row r="246" spans="1:5">
      <c r="A246" s="38" t="s">
        <v>7126</v>
      </c>
      <c r="B246" s="38" t="s">
        <v>7123</v>
      </c>
      <c r="C246" s="38" t="s">
        <v>7125</v>
      </c>
      <c r="D246" s="38">
        <v>25</v>
      </c>
      <c r="E246" s="38" t="s">
        <v>6562</v>
      </c>
    </row>
    <row r="247" spans="1:5">
      <c r="A247" s="38" t="s">
        <v>7124</v>
      </c>
      <c r="B247" s="38" t="s">
        <v>7123</v>
      </c>
      <c r="C247" s="38" t="s">
        <v>7122</v>
      </c>
      <c r="D247" s="38">
        <v>25</v>
      </c>
      <c r="E247" s="38" t="s">
        <v>6562</v>
      </c>
    </row>
    <row r="248" spans="1:5">
      <c r="A248" s="38" t="s">
        <v>7121</v>
      </c>
      <c r="B248" s="38" t="s">
        <v>7112</v>
      </c>
      <c r="C248" s="38" t="s">
        <v>7120</v>
      </c>
      <c r="D248" s="38">
        <v>25</v>
      </c>
      <c r="E248" s="38" t="s">
        <v>792</v>
      </c>
    </row>
    <row r="249" spans="1:5">
      <c r="A249" s="38" t="s">
        <v>7119</v>
      </c>
      <c r="B249" s="38" t="s">
        <v>7112</v>
      </c>
      <c r="C249" s="38" t="s">
        <v>7118</v>
      </c>
      <c r="D249" s="38">
        <v>25</v>
      </c>
      <c r="E249" s="38" t="s">
        <v>792</v>
      </c>
    </row>
    <row r="250" spans="1:5">
      <c r="A250" s="38" t="s">
        <v>7117</v>
      </c>
      <c r="B250" s="38" t="s">
        <v>7112</v>
      </c>
      <c r="C250" s="38" t="s">
        <v>7116</v>
      </c>
      <c r="D250" s="38">
        <v>25</v>
      </c>
      <c r="E250" s="38" t="s">
        <v>792</v>
      </c>
    </row>
    <row r="251" spans="1:5">
      <c r="A251" s="38" t="s">
        <v>7115</v>
      </c>
      <c r="B251" s="38" t="s">
        <v>7112</v>
      </c>
      <c r="C251" s="38" t="s">
        <v>7114</v>
      </c>
      <c r="D251" s="38">
        <v>25</v>
      </c>
      <c r="E251" s="38" t="s">
        <v>792</v>
      </c>
    </row>
    <row r="252" spans="1:5">
      <c r="A252" s="38" t="s">
        <v>7113</v>
      </c>
      <c r="B252" s="38" t="s">
        <v>7112</v>
      </c>
      <c r="C252" s="38" t="s">
        <v>7111</v>
      </c>
      <c r="D252" s="38">
        <v>25</v>
      </c>
      <c r="E252" s="38" t="s">
        <v>792</v>
      </c>
    </row>
    <row r="253" spans="1:5">
      <c r="A253" s="38" t="s">
        <v>7110</v>
      </c>
      <c r="B253" s="38" t="s">
        <v>5336</v>
      </c>
      <c r="C253" s="38" t="s">
        <v>7109</v>
      </c>
      <c r="D253" s="38">
        <v>25</v>
      </c>
      <c r="E253" s="38" t="s">
        <v>792</v>
      </c>
    </row>
    <row r="254" spans="1:5">
      <c r="A254" s="38" t="s">
        <v>7108</v>
      </c>
      <c r="B254" s="38" t="s">
        <v>5336</v>
      </c>
      <c r="C254" s="38" t="s">
        <v>7107</v>
      </c>
      <c r="D254" s="38">
        <v>25</v>
      </c>
      <c r="E254" s="38" t="s">
        <v>792</v>
      </c>
    </row>
    <row r="255" spans="1:5">
      <c r="A255" s="38" t="s">
        <v>7106</v>
      </c>
      <c r="B255" s="38" t="s">
        <v>5336</v>
      </c>
      <c r="C255" s="38" t="s">
        <v>7105</v>
      </c>
      <c r="D255" s="38">
        <v>25</v>
      </c>
      <c r="E255" s="38" t="s">
        <v>792</v>
      </c>
    </row>
    <row r="256" spans="1:5">
      <c r="A256" s="38" t="s">
        <v>7104</v>
      </c>
      <c r="B256" s="38" t="s">
        <v>5336</v>
      </c>
      <c r="C256" s="38" t="s">
        <v>7103</v>
      </c>
      <c r="D256" s="38">
        <v>25</v>
      </c>
      <c r="E256" s="38" t="s">
        <v>792</v>
      </c>
    </row>
    <row r="257" spans="1:5">
      <c r="A257" s="38" t="s">
        <v>7102</v>
      </c>
      <c r="B257" s="38" t="s">
        <v>5336</v>
      </c>
      <c r="C257" s="38" t="s">
        <v>7101</v>
      </c>
      <c r="D257" s="38">
        <v>25</v>
      </c>
      <c r="E257" s="38" t="s">
        <v>792</v>
      </c>
    </row>
    <row r="258" spans="1:5">
      <c r="A258" s="38" t="s">
        <v>7100</v>
      </c>
      <c r="B258" s="38" t="s">
        <v>5336</v>
      </c>
      <c r="C258" s="38" t="s">
        <v>7099</v>
      </c>
      <c r="D258" s="38">
        <v>25</v>
      </c>
      <c r="E258" s="38" t="s">
        <v>792</v>
      </c>
    </row>
    <row r="259" spans="1:5">
      <c r="A259" s="38" t="s">
        <v>7098</v>
      </c>
      <c r="B259" s="38" t="s">
        <v>5336</v>
      </c>
      <c r="C259" s="38" t="s">
        <v>7097</v>
      </c>
      <c r="D259" s="38">
        <v>25</v>
      </c>
      <c r="E259" s="38" t="s">
        <v>792</v>
      </c>
    </row>
    <row r="260" spans="1:5">
      <c r="A260" s="38" t="s">
        <v>7096</v>
      </c>
      <c r="B260" s="38" t="s">
        <v>5336</v>
      </c>
      <c r="C260" s="38" t="s">
        <v>7095</v>
      </c>
      <c r="D260" s="38">
        <v>25</v>
      </c>
      <c r="E260" s="38" t="s">
        <v>792</v>
      </c>
    </row>
    <row r="261" spans="1:5">
      <c r="A261" s="38" t="s">
        <v>7094</v>
      </c>
      <c r="B261" s="38" t="s">
        <v>5336</v>
      </c>
      <c r="C261" s="38" t="s">
        <v>7093</v>
      </c>
      <c r="D261" s="38">
        <v>25</v>
      </c>
      <c r="E261" s="38" t="s">
        <v>792</v>
      </c>
    </row>
    <row r="262" spans="1:5">
      <c r="A262" s="38" t="s">
        <v>7092</v>
      </c>
      <c r="B262" s="38" t="s">
        <v>5336</v>
      </c>
      <c r="C262" s="38" t="s">
        <v>7091</v>
      </c>
      <c r="D262" s="38">
        <v>25</v>
      </c>
      <c r="E262" s="38" t="s">
        <v>792</v>
      </c>
    </row>
    <row r="263" spans="1:5">
      <c r="A263" s="38" t="s">
        <v>7090</v>
      </c>
      <c r="B263" s="38" t="s">
        <v>5336</v>
      </c>
      <c r="C263" s="38" t="s">
        <v>7089</v>
      </c>
      <c r="D263" s="38">
        <v>25</v>
      </c>
      <c r="E263" s="38" t="s">
        <v>792</v>
      </c>
    </row>
    <row r="264" spans="1:5">
      <c r="A264" s="38" t="s">
        <v>7088</v>
      </c>
      <c r="B264" s="38" t="s">
        <v>5336</v>
      </c>
      <c r="C264" s="38" t="s">
        <v>7087</v>
      </c>
      <c r="D264" s="38">
        <v>25</v>
      </c>
      <c r="E264" s="38" t="s">
        <v>792</v>
      </c>
    </row>
    <row r="265" spans="1:5">
      <c r="A265" s="38" t="s">
        <v>7086</v>
      </c>
      <c r="B265" s="38" t="s">
        <v>5336</v>
      </c>
      <c r="C265" s="38" t="s">
        <v>7085</v>
      </c>
      <c r="D265" s="38">
        <v>25</v>
      </c>
      <c r="E265" s="38" t="s">
        <v>792</v>
      </c>
    </row>
    <row r="266" spans="1:5">
      <c r="A266" s="38" t="s">
        <v>7084</v>
      </c>
      <c r="B266" s="38" t="s">
        <v>5336</v>
      </c>
      <c r="C266" s="38" t="s">
        <v>7083</v>
      </c>
      <c r="D266" s="38">
        <v>25</v>
      </c>
      <c r="E266" s="38" t="s">
        <v>792</v>
      </c>
    </row>
    <row r="267" spans="1:5">
      <c r="A267" s="38" t="s">
        <v>7082</v>
      </c>
      <c r="B267" s="38" t="s">
        <v>5336</v>
      </c>
      <c r="C267" s="38" t="s">
        <v>7081</v>
      </c>
      <c r="D267" s="38">
        <v>25</v>
      </c>
      <c r="E267" s="38" t="s">
        <v>792</v>
      </c>
    </row>
    <row r="268" spans="1:5">
      <c r="A268" s="38" t="s">
        <v>7080</v>
      </c>
      <c r="B268" s="38" t="s">
        <v>5336</v>
      </c>
      <c r="C268" s="38" t="s">
        <v>7079</v>
      </c>
      <c r="D268" s="38">
        <v>25</v>
      </c>
      <c r="E268" s="38" t="s">
        <v>792</v>
      </c>
    </row>
    <row r="269" spans="1:5">
      <c r="A269" s="38" t="s">
        <v>7078</v>
      </c>
      <c r="B269" s="38" t="s">
        <v>5336</v>
      </c>
      <c r="C269" s="38" t="s">
        <v>7077</v>
      </c>
      <c r="D269" s="38">
        <v>25</v>
      </c>
      <c r="E269" s="38" t="s">
        <v>792</v>
      </c>
    </row>
    <row r="270" spans="1:5">
      <c r="A270" s="38" t="s">
        <v>7076</v>
      </c>
      <c r="B270" s="38" t="s">
        <v>5336</v>
      </c>
      <c r="C270" s="38" t="s">
        <v>7075</v>
      </c>
      <c r="D270" s="38">
        <v>25</v>
      </c>
      <c r="E270" s="38" t="s">
        <v>792</v>
      </c>
    </row>
    <row r="271" spans="1:5">
      <c r="A271" s="38" t="s">
        <v>7074</v>
      </c>
      <c r="B271" s="38" t="s">
        <v>5336</v>
      </c>
      <c r="C271" s="38" t="s">
        <v>7073</v>
      </c>
      <c r="D271" s="38">
        <v>25</v>
      </c>
      <c r="E271" s="38" t="s">
        <v>792</v>
      </c>
    </row>
    <row r="272" spans="1:5">
      <c r="A272" s="38" t="s">
        <v>7072</v>
      </c>
      <c r="B272" s="38" t="s">
        <v>5336</v>
      </c>
      <c r="C272" s="38" t="s">
        <v>7071</v>
      </c>
      <c r="D272" s="38">
        <v>25</v>
      </c>
      <c r="E272" s="38" t="s">
        <v>792</v>
      </c>
    </row>
    <row r="273" spans="1:5">
      <c r="A273" s="38" t="s">
        <v>7070</v>
      </c>
      <c r="B273" s="38" t="s">
        <v>5336</v>
      </c>
      <c r="C273" s="38" t="s">
        <v>7069</v>
      </c>
      <c r="D273" s="38">
        <v>25</v>
      </c>
      <c r="E273" s="38" t="s">
        <v>792</v>
      </c>
    </row>
    <row r="274" spans="1:5">
      <c r="A274" s="38" t="s">
        <v>7068</v>
      </c>
      <c r="B274" s="38" t="s">
        <v>5336</v>
      </c>
      <c r="C274" s="38" t="s">
        <v>7067</v>
      </c>
      <c r="D274" s="38">
        <v>25</v>
      </c>
      <c r="E274" s="38" t="s">
        <v>792</v>
      </c>
    </row>
    <row r="275" spans="1:5">
      <c r="A275" s="38" t="s">
        <v>7066</v>
      </c>
      <c r="B275" s="38" t="s">
        <v>5336</v>
      </c>
      <c r="C275" s="38" t="s">
        <v>7065</v>
      </c>
      <c r="D275" s="38">
        <v>25</v>
      </c>
      <c r="E275" s="38" t="s">
        <v>792</v>
      </c>
    </row>
    <row r="276" spans="1:5">
      <c r="A276" s="38" t="s">
        <v>7064</v>
      </c>
      <c r="B276" s="38" t="s">
        <v>5336</v>
      </c>
      <c r="C276" s="38" t="s">
        <v>7063</v>
      </c>
      <c r="D276" s="38">
        <v>25</v>
      </c>
      <c r="E276" s="38" t="s">
        <v>792</v>
      </c>
    </row>
    <row r="277" spans="1:5">
      <c r="A277" s="38" t="s">
        <v>7062</v>
      </c>
      <c r="B277" s="38" t="s">
        <v>5336</v>
      </c>
      <c r="C277" s="38" t="s">
        <v>7061</v>
      </c>
      <c r="D277" s="38">
        <v>25</v>
      </c>
      <c r="E277" s="38" t="s">
        <v>792</v>
      </c>
    </row>
    <row r="278" spans="1:5">
      <c r="A278" s="38" t="s">
        <v>7060</v>
      </c>
      <c r="B278" s="38" t="s">
        <v>5336</v>
      </c>
      <c r="C278" s="38" t="s">
        <v>7059</v>
      </c>
      <c r="D278" s="38">
        <v>25</v>
      </c>
      <c r="E278" s="38" t="s">
        <v>792</v>
      </c>
    </row>
    <row r="279" spans="1:5">
      <c r="A279" s="38" t="s">
        <v>7058</v>
      </c>
      <c r="B279" s="38" t="s">
        <v>7057</v>
      </c>
      <c r="C279" s="38" t="s">
        <v>7056</v>
      </c>
      <c r="D279" s="38">
        <v>25</v>
      </c>
      <c r="E279" s="38" t="s">
        <v>6562</v>
      </c>
    </row>
    <row r="280" spans="1:5">
      <c r="A280" s="38" t="s">
        <v>7055</v>
      </c>
      <c r="B280" s="38" t="s">
        <v>5171</v>
      </c>
      <c r="C280" s="38" t="s">
        <v>7053</v>
      </c>
      <c r="D280" s="38">
        <v>25</v>
      </c>
      <c r="E280" s="38" t="s">
        <v>792</v>
      </c>
    </row>
    <row r="281" spans="1:5">
      <c r="A281" s="38" t="s">
        <v>7054</v>
      </c>
      <c r="B281" s="38" t="s">
        <v>5171</v>
      </c>
      <c r="C281" s="38" t="s">
        <v>7053</v>
      </c>
      <c r="D281" s="38">
        <v>25</v>
      </c>
      <c r="E281" s="38" t="s">
        <v>792</v>
      </c>
    </row>
    <row r="282" spans="1:5">
      <c r="A282" s="38" t="s">
        <v>7052</v>
      </c>
      <c r="B282" s="38" t="s">
        <v>7051</v>
      </c>
      <c r="C282" s="38" t="s">
        <v>7050</v>
      </c>
      <c r="D282" s="38">
        <v>25</v>
      </c>
      <c r="E282" s="38" t="s">
        <v>792</v>
      </c>
    </row>
    <row r="283" spans="1:5">
      <c r="A283" s="38" t="s">
        <v>7049</v>
      </c>
      <c r="B283" s="38" t="s">
        <v>7044</v>
      </c>
      <c r="C283" s="38" t="s">
        <v>7048</v>
      </c>
      <c r="D283" s="38">
        <v>25</v>
      </c>
      <c r="E283" s="38" t="s">
        <v>792</v>
      </c>
    </row>
    <row r="284" spans="1:5">
      <c r="A284" s="38" t="s">
        <v>7047</v>
      </c>
      <c r="B284" s="38" t="s">
        <v>7044</v>
      </c>
      <c r="C284" s="38" t="s">
        <v>7046</v>
      </c>
      <c r="D284" s="38">
        <v>25</v>
      </c>
      <c r="E284" s="38" t="s">
        <v>792</v>
      </c>
    </row>
    <row r="285" spans="1:5">
      <c r="A285" s="38" t="s">
        <v>7045</v>
      </c>
      <c r="B285" s="38" t="s">
        <v>7044</v>
      </c>
      <c r="C285" s="38" t="s">
        <v>7043</v>
      </c>
      <c r="D285" s="38">
        <v>25</v>
      </c>
      <c r="E285" s="38" t="s">
        <v>792</v>
      </c>
    </row>
    <row r="286" spans="1:5">
      <c r="A286" s="38" t="s">
        <v>7042</v>
      </c>
      <c r="B286" s="38" t="s">
        <v>7034</v>
      </c>
      <c r="C286" s="38" t="s">
        <v>7041</v>
      </c>
      <c r="D286" s="38">
        <v>25</v>
      </c>
      <c r="E286" s="38" t="s">
        <v>792</v>
      </c>
    </row>
    <row r="287" spans="1:5">
      <c r="A287" s="38" t="s">
        <v>7040</v>
      </c>
      <c r="B287" s="38" t="s">
        <v>7034</v>
      </c>
      <c r="C287" s="38" t="s">
        <v>7039</v>
      </c>
      <c r="D287" s="38">
        <v>25</v>
      </c>
      <c r="E287" s="38" t="s">
        <v>792</v>
      </c>
    </row>
    <row r="288" spans="1:5">
      <c r="A288" s="38" t="s">
        <v>654</v>
      </c>
      <c r="B288" s="38" t="s">
        <v>7034</v>
      </c>
      <c r="C288" s="38" t="s">
        <v>7038</v>
      </c>
      <c r="D288" s="38">
        <v>25</v>
      </c>
      <c r="E288" s="38" t="s">
        <v>792</v>
      </c>
    </row>
    <row r="289" spans="1:5">
      <c r="A289" s="38" t="s">
        <v>7037</v>
      </c>
      <c r="B289" s="38" t="s">
        <v>7034</v>
      </c>
      <c r="C289" s="38" t="s">
        <v>7036</v>
      </c>
      <c r="D289" s="38">
        <v>25</v>
      </c>
      <c r="E289" s="38" t="s">
        <v>792</v>
      </c>
    </row>
    <row r="290" spans="1:5">
      <c r="A290" s="38" t="s">
        <v>7035</v>
      </c>
      <c r="B290" s="38" t="s">
        <v>7034</v>
      </c>
      <c r="C290" s="38" t="s">
        <v>7033</v>
      </c>
      <c r="D290" s="38">
        <v>25</v>
      </c>
      <c r="E290" s="38" t="s">
        <v>792</v>
      </c>
    </row>
    <row r="291" spans="1:5">
      <c r="A291" s="38" t="s">
        <v>709</v>
      </c>
      <c r="B291" s="38" t="s">
        <v>5112</v>
      </c>
      <c r="C291" s="38" t="s">
        <v>7032</v>
      </c>
      <c r="D291" s="38">
        <v>25</v>
      </c>
      <c r="E291" s="38" t="s">
        <v>792</v>
      </c>
    </row>
    <row r="292" spans="1:5">
      <c r="A292" s="38" t="s">
        <v>711</v>
      </c>
      <c r="B292" s="38" t="s">
        <v>5112</v>
      </c>
      <c r="C292" s="38" t="s">
        <v>7031</v>
      </c>
      <c r="D292" s="38">
        <v>25</v>
      </c>
      <c r="E292" s="38" t="s">
        <v>792</v>
      </c>
    </row>
    <row r="293" spans="1:5">
      <c r="A293" s="38" t="s">
        <v>708</v>
      </c>
      <c r="B293" s="38" t="s">
        <v>5112</v>
      </c>
      <c r="C293" s="38" t="s">
        <v>7032</v>
      </c>
      <c r="D293" s="38">
        <v>25</v>
      </c>
      <c r="E293" s="38" t="s">
        <v>792</v>
      </c>
    </row>
    <row r="294" spans="1:5">
      <c r="A294" s="38" t="s">
        <v>710</v>
      </c>
      <c r="B294" s="38" t="s">
        <v>5112</v>
      </c>
      <c r="C294" s="38" t="s">
        <v>7031</v>
      </c>
      <c r="D294" s="38">
        <v>25</v>
      </c>
      <c r="E294" s="38" t="s">
        <v>792</v>
      </c>
    </row>
    <row r="295" spans="1:5">
      <c r="A295" s="38" t="s">
        <v>7030</v>
      </c>
      <c r="B295" s="38" t="s">
        <v>7027</v>
      </c>
      <c r="C295" s="38" t="s">
        <v>7029</v>
      </c>
      <c r="D295" s="38">
        <v>25</v>
      </c>
      <c r="E295" s="38" t="s">
        <v>6562</v>
      </c>
    </row>
    <row r="296" spans="1:5">
      <c r="A296" s="38" t="s">
        <v>7028</v>
      </c>
      <c r="B296" s="38" t="s">
        <v>7027</v>
      </c>
      <c r="C296" s="38" t="s">
        <v>7026</v>
      </c>
      <c r="D296" s="38">
        <v>25</v>
      </c>
      <c r="E296" s="38" t="s">
        <v>6562</v>
      </c>
    </row>
    <row r="297" spans="1:5">
      <c r="A297" s="38" t="s">
        <v>7025</v>
      </c>
      <c r="B297" s="38" t="s">
        <v>7016</v>
      </c>
      <c r="C297" s="38" t="s">
        <v>7024</v>
      </c>
      <c r="D297" s="38">
        <v>25</v>
      </c>
      <c r="E297" s="38" t="s">
        <v>792</v>
      </c>
    </row>
    <row r="298" spans="1:5">
      <c r="A298" s="38" t="s">
        <v>7023</v>
      </c>
      <c r="B298" s="38" t="s">
        <v>7016</v>
      </c>
      <c r="C298" s="38" t="s">
        <v>7022</v>
      </c>
      <c r="D298" s="38">
        <v>25</v>
      </c>
      <c r="E298" s="38" t="s">
        <v>792</v>
      </c>
    </row>
    <row r="299" spans="1:5">
      <c r="A299" s="38" t="s">
        <v>7021</v>
      </c>
      <c r="B299" s="38" t="s">
        <v>7016</v>
      </c>
      <c r="C299" s="38" t="s">
        <v>7020</v>
      </c>
      <c r="D299" s="38">
        <v>25</v>
      </c>
      <c r="E299" s="38" t="s">
        <v>792</v>
      </c>
    </row>
    <row r="300" spans="1:5">
      <c r="A300" s="38" t="s">
        <v>7019</v>
      </c>
      <c r="B300" s="38" t="s">
        <v>7016</v>
      </c>
      <c r="C300" s="38" t="s">
        <v>7018</v>
      </c>
      <c r="D300" s="38">
        <v>25</v>
      </c>
      <c r="E300" s="38" t="s">
        <v>792</v>
      </c>
    </row>
    <row r="301" spans="1:5">
      <c r="A301" s="38" t="s">
        <v>7017</v>
      </c>
      <c r="B301" s="38" t="s">
        <v>7016</v>
      </c>
      <c r="C301" s="38" t="s">
        <v>7015</v>
      </c>
      <c r="D301" s="38">
        <v>25</v>
      </c>
      <c r="E301" s="38" t="s">
        <v>792</v>
      </c>
    </row>
    <row r="302" spans="1:5">
      <c r="A302" s="38" t="s">
        <v>7014</v>
      </c>
      <c r="B302" s="38" t="s">
        <v>6997</v>
      </c>
      <c r="C302" s="38" t="s">
        <v>7013</v>
      </c>
      <c r="D302" s="38">
        <v>25</v>
      </c>
      <c r="E302" s="38" t="s">
        <v>792</v>
      </c>
    </row>
    <row r="303" spans="1:5">
      <c r="A303" s="38" t="s">
        <v>7012</v>
      </c>
      <c r="B303" s="38" t="s">
        <v>6997</v>
      </c>
      <c r="C303" s="38" t="s">
        <v>7011</v>
      </c>
      <c r="D303" s="38">
        <v>25</v>
      </c>
      <c r="E303" s="38" t="s">
        <v>792</v>
      </c>
    </row>
    <row r="304" spans="1:5">
      <c r="A304" s="38" t="s">
        <v>7010</v>
      </c>
      <c r="B304" s="38" t="s">
        <v>6997</v>
      </c>
      <c r="C304" s="38" t="s">
        <v>7009</v>
      </c>
      <c r="D304" s="38">
        <v>25</v>
      </c>
      <c r="E304" s="38" t="s">
        <v>792</v>
      </c>
    </row>
    <row r="305" spans="1:5">
      <c r="A305" s="38" t="s">
        <v>7008</v>
      </c>
      <c r="B305" s="38" t="s">
        <v>6997</v>
      </c>
      <c r="C305" s="38" t="s">
        <v>7007</v>
      </c>
      <c r="D305" s="38">
        <v>25</v>
      </c>
      <c r="E305" s="38" t="s">
        <v>792</v>
      </c>
    </row>
    <row r="306" spans="1:5">
      <c r="A306" s="38" t="s">
        <v>7006</v>
      </c>
      <c r="B306" s="38" t="s">
        <v>6997</v>
      </c>
      <c r="C306" s="38" t="s">
        <v>7005</v>
      </c>
      <c r="D306" s="38">
        <v>25</v>
      </c>
      <c r="E306" s="38" t="s">
        <v>792</v>
      </c>
    </row>
    <row r="307" spans="1:5">
      <c r="A307" s="38" t="s">
        <v>7004</v>
      </c>
      <c r="B307" s="38" t="s">
        <v>6997</v>
      </c>
      <c r="C307" s="38" t="s">
        <v>7003</v>
      </c>
      <c r="D307" s="38">
        <v>25</v>
      </c>
      <c r="E307" s="38" t="s">
        <v>792</v>
      </c>
    </row>
    <row r="308" spans="1:5">
      <c r="A308" s="38" t="s">
        <v>7002</v>
      </c>
      <c r="B308" s="38" t="s">
        <v>6997</v>
      </c>
      <c r="C308" s="38" t="s">
        <v>7001</v>
      </c>
      <c r="D308" s="38">
        <v>25</v>
      </c>
      <c r="E308" s="38" t="s">
        <v>792</v>
      </c>
    </row>
    <row r="309" spans="1:5">
      <c r="A309" s="38" t="s">
        <v>7000</v>
      </c>
      <c r="B309" s="38" t="s">
        <v>6997</v>
      </c>
      <c r="C309" s="38" t="s">
        <v>6999</v>
      </c>
      <c r="D309" s="38">
        <v>25</v>
      </c>
      <c r="E309" s="38" t="s">
        <v>792</v>
      </c>
    </row>
    <row r="310" spans="1:5">
      <c r="A310" s="38" t="s">
        <v>6998</v>
      </c>
      <c r="B310" s="38" t="s">
        <v>6997</v>
      </c>
      <c r="C310" s="38" t="s">
        <v>6996</v>
      </c>
      <c r="D310" s="38">
        <v>25</v>
      </c>
      <c r="E310" s="38" t="s">
        <v>792</v>
      </c>
    </row>
    <row r="311" spans="1:5">
      <c r="A311" s="38" t="s">
        <v>6995</v>
      </c>
      <c r="B311" s="38" t="s">
        <v>6980</v>
      </c>
      <c r="C311" s="38" t="s">
        <v>6994</v>
      </c>
      <c r="D311" s="38">
        <v>25</v>
      </c>
      <c r="E311" s="38" t="s">
        <v>792</v>
      </c>
    </row>
    <row r="312" spans="1:5">
      <c r="A312" s="38" t="s">
        <v>6993</v>
      </c>
      <c r="B312" s="38" t="s">
        <v>6980</v>
      </c>
      <c r="C312" s="38" t="s">
        <v>6992</v>
      </c>
      <c r="D312" s="38">
        <v>25</v>
      </c>
      <c r="E312" s="38" t="s">
        <v>792</v>
      </c>
    </row>
    <row r="313" spans="1:5">
      <c r="A313" s="38" t="s">
        <v>6991</v>
      </c>
      <c r="B313" s="38" t="s">
        <v>6980</v>
      </c>
      <c r="C313" s="38" t="s">
        <v>6990</v>
      </c>
      <c r="D313" s="38">
        <v>25</v>
      </c>
      <c r="E313" s="38" t="s">
        <v>792</v>
      </c>
    </row>
    <row r="314" spans="1:5">
      <c r="A314" s="38" t="s">
        <v>6989</v>
      </c>
      <c r="B314" s="38" t="s">
        <v>6980</v>
      </c>
      <c r="C314" s="38" t="s">
        <v>6988</v>
      </c>
      <c r="D314" s="38">
        <v>25</v>
      </c>
      <c r="E314" s="38" t="s">
        <v>792</v>
      </c>
    </row>
    <row r="315" spans="1:5">
      <c r="A315" s="38" t="s">
        <v>6987</v>
      </c>
      <c r="B315" s="38" t="s">
        <v>6980</v>
      </c>
      <c r="C315" s="38" t="s">
        <v>6986</v>
      </c>
      <c r="D315" s="38">
        <v>25</v>
      </c>
      <c r="E315" s="38" t="s">
        <v>792</v>
      </c>
    </row>
    <row r="316" spans="1:5">
      <c r="A316" s="38" t="s">
        <v>6985</v>
      </c>
      <c r="B316" s="38" t="s">
        <v>6980</v>
      </c>
      <c r="C316" s="38" t="s">
        <v>6984</v>
      </c>
      <c r="D316" s="38">
        <v>25</v>
      </c>
      <c r="E316" s="38" t="s">
        <v>792</v>
      </c>
    </row>
    <row r="317" spans="1:5">
      <c r="A317" s="38" t="s">
        <v>6983</v>
      </c>
      <c r="B317" s="38" t="s">
        <v>6980</v>
      </c>
      <c r="C317" s="38" t="s">
        <v>6982</v>
      </c>
      <c r="D317" s="38">
        <v>25</v>
      </c>
      <c r="E317" s="38" t="s">
        <v>792</v>
      </c>
    </row>
    <row r="318" spans="1:5">
      <c r="A318" s="38" t="s">
        <v>6981</v>
      </c>
      <c r="B318" s="38" t="s">
        <v>6980</v>
      </c>
      <c r="C318" s="38" t="s">
        <v>6979</v>
      </c>
      <c r="D318" s="38">
        <v>25</v>
      </c>
      <c r="E318" s="38" t="s">
        <v>792</v>
      </c>
    </row>
    <row r="319" spans="1:5">
      <c r="A319" s="38" t="s">
        <v>6978</v>
      </c>
      <c r="B319" s="38" t="s">
        <v>4706</v>
      </c>
      <c r="C319" s="38" t="s">
        <v>6977</v>
      </c>
      <c r="D319" s="38">
        <v>25</v>
      </c>
      <c r="E319" s="38" t="s">
        <v>792</v>
      </c>
    </row>
    <row r="320" spans="1:5">
      <c r="A320" s="38" t="s">
        <v>6976</v>
      </c>
      <c r="B320" s="38" t="s">
        <v>4706</v>
      </c>
      <c r="C320" s="38" t="s">
        <v>6975</v>
      </c>
      <c r="D320" s="38">
        <v>25</v>
      </c>
      <c r="E320" s="38" t="s">
        <v>792</v>
      </c>
    </row>
    <row r="321" spans="1:5">
      <c r="A321" s="38" t="s">
        <v>6974</v>
      </c>
      <c r="B321" s="38" t="s">
        <v>6939</v>
      </c>
      <c r="C321" s="38" t="s">
        <v>6973</v>
      </c>
      <c r="D321" s="38">
        <v>25</v>
      </c>
      <c r="E321" s="38" t="s">
        <v>6562</v>
      </c>
    </row>
    <row r="322" spans="1:5">
      <c r="A322" s="38" t="s">
        <v>6972</v>
      </c>
      <c r="B322" s="38" t="s">
        <v>6939</v>
      </c>
      <c r="C322" s="38" t="s">
        <v>6971</v>
      </c>
      <c r="D322" s="38">
        <v>25</v>
      </c>
      <c r="E322" s="38" t="s">
        <v>6562</v>
      </c>
    </row>
    <row r="323" spans="1:5">
      <c r="A323" s="38" t="s">
        <v>6970</v>
      </c>
      <c r="B323" s="38" t="s">
        <v>6939</v>
      </c>
      <c r="C323" s="38" t="s">
        <v>6969</v>
      </c>
      <c r="D323" s="38">
        <v>25</v>
      </c>
      <c r="E323" s="38" t="s">
        <v>6562</v>
      </c>
    </row>
    <row r="324" spans="1:5">
      <c r="A324" s="38" t="s">
        <v>6968</v>
      </c>
      <c r="B324" s="38" t="s">
        <v>6939</v>
      </c>
      <c r="C324" s="38" t="s">
        <v>6967</v>
      </c>
      <c r="D324" s="38">
        <v>25</v>
      </c>
      <c r="E324" s="38" t="s">
        <v>6562</v>
      </c>
    </row>
    <row r="325" spans="1:5">
      <c r="A325" s="38" t="s">
        <v>6966</v>
      </c>
      <c r="B325" s="38" t="s">
        <v>6939</v>
      </c>
      <c r="C325" s="38" t="s">
        <v>6965</v>
      </c>
      <c r="D325" s="38">
        <v>25</v>
      </c>
      <c r="E325" s="38" t="s">
        <v>6562</v>
      </c>
    </row>
    <row r="326" spans="1:5">
      <c r="A326" s="38" t="s">
        <v>6964</v>
      </c>
      <c r="B326" s="38" t="s">
        <v>6939</v>
      </c>
      <c r="C326" s="38" t="s">
        <v>6963</v>
      </c>
      <c r="D326" s="38">
        <v>25</v>
      </c>
      <c r="E326" s="38" t="s">
        <v>6562</v>
      </c>
    </row>
    <row r="327" spans="1:5">
      <c r="A327" s="38" t="s">
        <v>6962</v>
      </c>
      <c r="B327" s="38" t="s">
        <v>6939</v>
      </c>
      <c r="C327" s="38" t="s">
        <v>6961</v>
      </c>
      <c r="D327" s="38">
        <v>25</v>
      </c>
      <c r="E327" s="38" t="s">
        <v>6562</v>
      </c>
    </row>
    <row r="328" spans="1:5">
      <c r="A328" s="38" t="s">
        <v>6960</v>
      </c>
      <c r="B328" s="38" t="s">
        <v>6939</v>
      </c>
      <c r="C328" s="38" t="s">
        <v>6959</v>
      </c>
      <c r="D328" s="38">
        <v>25</v>
      </c>
      <c r="E328" s="38" t="s">
        <v>6562</v>
      </c>
    </row>
    <row r="329" spans="1:5">
      <c r="A329" s="38" t="s">
        <v>6958</v>
      </c>
      <c r="B329" s="38" t="s">
        <v>6939</v>
      </c>
      <c r="C329" s="38" t="s">
        <v>6957</v>
      </c>
      <c r="D329" s="38">
        <v>25</v>
      </c>
      <c r="E329" s="38" t="s">
        <v>6562</v>
      </c>
    </row>
    <row r="330" spans="1:5">
      <c r="A330" s="38" t="s">
        <v>6956</v>
      </c>
      <c r="B330" s="38" t="s">
        <v>6939</v>
      </c>
      <c r="C330" s="38" t="s">
        <v>6955</v>
      </c>
      <c r="D330" s="38">
        <v>25</v>
      </c>
      <c r="E330" s="38" t="s">
        <v>6562</v>
      </c>
    </row>
    <row r="331" spans="1:5">
      <c r="A331" s="38" t="s">
        <v>6954</v>
      </c>
      <c r="B331" s="38" t="s">
        <v>6939</v>
      </c>
      <c r="C331" s="38" t="s">
        <v>6953</v>
      </c>
      <c r="D331" s="38">
        <v>25</v>
      </c>
      <c r="E331" s="38" t="s">
        <v>6562</v>
      </c>
    </row>
    <row r="332" spans="1:5">
      <c r="A332" s="38" t="s">
        <v>6952</v>
      </c>
      <c r="B332" s="38" t="s">
        <v>6939</v>
      </c>
      <c r="C332" s="38" t="s">
        <v>6951</v>
      </c>
      <c r="D332" s="38">
        <v>25</v>
      </c>
      <c r="E332" s="38" t="s">
        <v>6562</v>
      </c>
    </row>
    <row r="333" spans="1:5">
      <c r="A333" s="38" t="s">
        <v>6950</v>
      </c>
      <c r="B333" s="38" t="s">
        <v>6939</v>
      </c>
      <c r="C333" s="38" t="s">
        <v>6949</v>
      </c>
      <c r="D333" s="38">
        <v>25</v>
      </c>
      <c r="E333" s="38" t="s">
        <v>6562</v>
      </c>
    </row>
    <row r="334" spans="1:5">
      <c r="A334" s="38" t="s">
        <v>6948</v>
      </c>
      <c r="B334" s="38" t="s">
        <v>6939</v>
      </c>
      <c r="C334" s="38" t="s">
        <v>6947</v>
      </c>
      <c r="D334" s="38">
        <v>25</v>
      </c>
      <c r="E334" s="38" t="s">
        <v>6562</v>
      </c>
    </row>
    <row r="335" spans="1:5">
      <c r="A335" s="38" t="s">
        <v>6946</v>
      </c>
      <c r="B335" s="38" t="s">
        <v>6939</v>
      </c>
      <c r="C335" s="38" t="s">
        <v>6945</v>
      </c>
      <c r="D335" s="38">
        <v>25</v>
      </c>
      <c r="E335" s="38" t="s">
        <v>6562</v>
      </c>
    </row>
    <row r="336" spans="1:5">
      <c r="A336" s="38" t="s">
        <v>6944</v>
      </c>
      <c r="B336" s="38" t="s">
        <v>6939</v>
      </c>
      <c r="C336" s="38" t="s">
        <v>6943</v>
      </c>
      <c r="D336" s="38">
        <v>25</v>
      </c>
      <c r="E336" s="38" t="s">
        <v>6562</v>
      </c>
    </row>
    <row r="337" spans="1:5">
      <c r="A337" s="38" t="s">
        <v>6942</v>
      </c>
      <c r="B337" s="38" t="s">
        <v>6939</v>
      </c>
      <c r="C337" s="38" t="s">
        <v>6941</v>
      </c>
      <c r="D337" s="38">
        <v>25</v>
      </c>
      <c r="E337" s="38" t="s">
        <v>6562</v>
      </c>
    </row>
    <row r="338" spans="1:5">
      <c r="A338" s="38" t="s">
        <v>6940</v>
      </c>
      <c r="B338" s="38" t="s">
        <v>6939</v>
      </c>
      <c r="C338" s="38" t="s">
        <v>6938</v>
      </c>
      <c r="D338" s="38">
        <v>25</v>
      </c>
      <c r="E338" s="38" t="s">
        <v>6562</v>
      </c>
    </row>
    <row r="339" spans="1:5">
      <c r="A339" s="38" t="s">
        <v>726</v>
      </c>
      <c r="B339" s="38" t="s">
        <v>4658</v>
      </c>
      <c r="C339" s="38" t="s">
        <v>6937</v>
      </c>
      <c r="D339" s="38">
        <v>25</v>
      </c>
      <c r="E339" s="38" t="s">
        <v>792</v>
      </c>
    </row>
    <row r="340" spans="1:5">
      <c r="A340" s="38" t="s">
        <v>727</v>
      </c>
      <c r="B340" s="38" t="s">
        <v>4658</v>
      </c>
      <c r="C340" s="38" t="s">
        <v>6936</v>
      </c>
      <c r="D340" s="38">
        <v>25</v>
      </c>
      <c r="E340" s="38" t="s">
        <v>792</v>
      </c>
    </row>
    <row r="341" spans="1:5">
      <c r="A341" s="38" t="s">
        <v>6935</v>
      </c>
      <c r="B341" s="38" t="s">
        <v>4658</v>
      </c>
      <c r="C341" s="38" t="s">
        <v>6934</v>
      </c>
      <c r="D341" s="38">
        <v>25</v>
      </c>
      <c r="E341" s="38" t="s">
        <v>792</v>
      </c>
    </row>
    <row r="342" spans="1:5">
      <c r="A342" s="38" t="s">
        <v>6933</v>
      </c>
      <c r="B342" s="38" t="s">
        <v>4658</v>
      </c>
      <c r="C342" s="38" t="s">
        <v>6932</v>
      </c>
      <c r="D342" s="38">
        <v>25</v>
      </c>
      <c r="E342" s="38" t="s">
        <v>792</v>
      </c>
    </row>
    <row r="343" spans="1:5">
      <c r="A343" s="38" t="s">
        <v>6931</v>
      </c>
      <c r="B343" s="38" t="s">
        <v>4658</v>
      </c>
      <c r="C343" s="38" t="s">
        <v>6930</v>
      </c>
      <c r="D343" s="38">
        <v>25</v>
      </c>
      <c r="E343" s="38" t="s">
        <v>792</v>
      </c>
    </row>
    <row r="344" spans="1:5">
      <c r="A344" s="38" t="s">
        <v>6929</v>
      </c>
      <c r="B344" s="38" t="s">
        <v>4658</v>
      </c>
      <c r="C344" s="38" t="s">
        <v>6928</v>
      </c>
      <c r="D344" s="38">
        <v>25</v>
      </c>
      <c r="E344" s="38" t="s">
        <v>792</v>
      </c>
    </row>
    <row r="345" spans="1:5">
      <c r="A345" s="38" t="s">
        <v>6927</v>
      </c>
      <c r="B345" s="38" t="s">
        <v>4658</v>
      </c>
      <c r="C345" s="38" t="s">
        <v>6926</v>
      </c>
      <c r="D345" s="38">
        <v>25</v>
      </c>
      <c r="E345" s="38" t="s">
        <v>792</v>
      </c>
    </row>
    <row r="346" spans="1:5">
      <c r="A346" s="38" t="s">
        <v>6925</v>
      </c>
      <c r="B346" s="38" t="s">
        <v>4658</v>
      </c>
      <c r="C346" s="38" t="s">
        <v>6924</v>
      </c>
      <c r="D346" s="38">
        <v>25</v>
      </c>
      <c r="E346" s="38" t="s">
        <v>792</v>
      </c>
    </row>
    <row r="347" spans="1:5">
      <c r="A347" s="38" t="s">
        <v>6923</v>
      </c>
      <c r="B347" s="38" t="s">
        <v>4658</v>
      </c>
      <c r="C347" s="38" t="s">
        <v>6922</v>
      </c>
      <c r="D347" s="38">
        <v>25</v>
      </c>
      <c r="E347" s="38" t="s">
        <v>792</v>
      </c>
    </row>
    <row r="348" spans="1:5">
      <c r="A348" s="38" t="s">
        <v>6921</v>
      </c>
      <c r="B348" s="38" t="s">
        <v>4658</v>
      </c>
      <c r="C348" s="38" t="s">
        <v>6920</v>
      </c>
      <c r="D348" s="38">
        <v>25</v>
      </c>
      <c r="E348" s="38" t="s">
        <v>792</v>
      </c>
    </row>
    <row r="349" spans="1:5">
      <c r="A349" s="38" t="s">
        <v>728</v>
      </c>
      <c r="B349" s="38" t="s">
        <v>6914</v>
      </c>
      <c r="C349" s="38" t="s">
        <v>6919</v>
      </c>
      <c r="D349" s="38">
        <v>25</v>
      </c>
      <c r="E349" s="38" t="s">
        <v>792</v>
      </c>
    </row>
    <row r="350" spans="1:5">
      <c r="A350" s="38" t="s">
        <v>6918</v>
      </c>
      <c r="B350" s="38" t="s">
        <v>6914</v>
      </c>
      <c r="C350" s="38" t="s">
        <v>6917</v>
      </c>
      <c r="D350" s="38">
        <v>25</v>
      </c>
      <c r="E350" s="38" t="s">
        <v>792</v>
      </c>
    </row>
    <row r="351" spans="1:5">
      <c r="A351" s="38" t="s">
        <v>6916</v>
      </c>
      <c r="B351" s="38" t="s">
        <v>6914</v>
      </c>
      <c r="C351" s="38" t="s">
        <v>6915</v>
      </c>
      <c r="D351" s="38">
        <v>25</v>
      </c>
      <c r="E351" s="38" t="s">
        <v>792</v>
      </c>
    </row>
    <row r="352" spans="1:5">
      <c r="A352" s="38" t="s">
        <v>729</v>
      </c>
      <c r="B352" s="38" t="s">
        <v>6914</v>
      </c>
      <c r="C352" s="38" t="s">
        <v>6913</v>
      </c>
      <c r="D352" s="38">
        <v>25</v>
      </c>
      <c r="E352" s="38" t="s">
        <v>792</v>
      </c>
    </row>
    <row r="353" spans="1:5">
      <c r="A353" s="38" t="s">
        <v>6912</v>
      </c>
      <c r="B353" s="38" t="s">
        <v>6871</v>
      </c>
      <c r="C353" s="38" t="s">
        <v>6911</v>
      </c>
      <c r="D353" s="38">
        <v>25</v>
      </c>
      <c r="E353" s="38" t="s">
        <v>6562</v>
      </c>
    </row>
    <row r="354" spans="1:5">
      <c r="A354" s="38" t="s">
        <v>6910</v>
      </c>
      <c r="B354" s="38" t="s">
        <v>6871</v>
      </c>
      <c r="C354" s="38" t="s">
        <v>6909</v>
      </c>
      <c r="D354" s="38">
        <v>25</v>
      </c>
      <c r="E354" s="38" t="s">
        <v>6562</v>
      </c>
    </row>
    <row r="355" spans="1:5">
      <c r="A355" s="38" t="s">
        <v>6908</v>
      </c>
      <c r="B355" s="38" t="s">
        <v>6871</v>
      </c>
      <c r="C355" s="38" t="s">
        <v>6907</v>
      </c>
      <c r="D355" s="38">
        <v>25</v>
      </c>
      <c r="E355" s="38" t="s">
        <v>6562</v>
      </c>
    </row>
    <row r="356" spans="1:5">
      <c r="A356" s="38" t="s">
        <v>6906</v>
      </c>
      <c r="B356" s="38" t="s">
        <v>6871</v>
      </c>
      <c r="C356" s="38" t="s">
        <v>6905</v>
      </c>
      <c r="D356" s="38">
        <v>25</v>
      </c>
      <c r="E356" s="38" t="s">
        <v>6562</v>
      </c>
    </row>
    <row r="357" spans="1:5">
      <c r="A357" s="38" t="s">
        <v>6904</v>
      </c>
      <c r="B357" s="38" t="s">
        <v>6871</v>
      </c>
      <c r="C357" s="38" t="s">
        <v>6903</v>
      </c>
      <c r="D357" s="38">
        <v>25</v>
      </c>
      <c r="E357" s="38" t="s">
        <v>6562</v>
      </c>
    </row>
    <row r="358" spans="1:5">
      <c r="A358" s="38" t="s">
        <v>6902</v>
      </c>
      <c r="B358" s="38" t="s">
        <v>6871</v>
      </c>
      <c r="C358" s="38" t="s">
        <v>6901</v>
      </c>
      <c r="D358" s="38">
        <v>25</v>
      </c>
      <c r="E358" s="38" t="s">
        <v>6562</v>
      </c>
    </row>
    <row r="359" spans="1:5">
      <c r="A359" s="38" t="s">
        <v>6900</v>
      </c>
      <c r="B359" s="38" t="s">
        <v>6871</v>
      </c>
      <c r="C359" s="38" t="s">
        <v>6899</v>
      </c>
      <c r="D359" s="38">
        <v>25</v>
      </c>
      <c r="E359" s="38" t="s">
        <v>6562</v>
      </c>
    </row>
    <row r="360" spans="1:5">
      <c r="A360" s="38" t="s">
        <v>6898</v>
      </c>
      <c r="B360" s="38" t="s">
        <v>6871</v>
      </c>
      <c r="C360" s="38" t="s">
        <v>6897</v>
      </c>
      <c r="D360" s="38">
        <v>25</v>
      </c>
      <c r="E360" s="38" t="s">
        <v>6562</v>
      </c>
    </row>
    <row r="361" spans="1:5">
      <c r="A361" s="38" t="s">
        <v>6896</v>
      </c>
      <c r="B361" s="38" t="s">
        <v>6871</v>
      </c>
      <c r="C361" s="38" t="s">
        <v>6895</v>
      </c>
      <c r="D361" s="38">
        <v>25</v>
      </c>
      <c r="E361" s="38" t="s">
        <v>6562</v>
      </c>
    </row>
    <row r="362" spans="1:5">
      <c r="A362" s="38" t="s">
        <v>6894</v>
      </c>
      <c r="B362" s="38" t="s">
        <v>6871</v>
      </c>
      <c r="C362" s="38" t="s">
        <v>6893</v>
      </c>
      <c r="D362" s="38">
        <v>25</v>
      </c>
      <c r="E362" s="38" t="s">
        <v>6562</v>
      </c>
    </row>
    <row r="363" spans="1:5">
      <c r="A363" s="38" t="s">
        <v>6892</v>
      </c>
      <c r="B363" s="38" t="s">
        <v>6871</v>
      </c>
      <c r="C363" s="38" t="s">
        <v>6891</v>
      </c>
      <c r="D363" s="38">
        <v>25</v>
      </c>
      <c r="E363" s="38" t="s">
        <v>6562</v>
      </c>
    </row>
    <row r="364" spans="1:5">
      <c r="A364" s="38" t="s">
        <v>6890</v>
      </c>
      <c r="B364" s="38" t="s">
        <v>6871</v>
      </c>
      <c r="C364" s="38" t="s">
        <v>6889</v>
      </c>
      <c r="D364" s="38">
        <v>25</v>
      </c>
      <c r="E364" s="38" t="s">
        <v>6562</v>
      </c>
    </row>
    <row r="365" spans="1:5">
      <c r="A365" s="38" t="s">
        <v>6888</v>
      </c>
      <c r="B365" s="38" t="s">
        <v>6871</v>
      </c>
      <c r="C365" s="38" t="s">
        <v>6887</v>
      </c>
      <c r="D365" s="38">
        <v>25</v>
      </c>
      <c r="E365" s="38" t="s">
        <v>6562</v>
      </c>
    </row>
    <row r="366" spans="1:5">
      <c r="A366" s="38" t="s">
        <v>6886</v>
      </c>
      <c r="B366" s="38" t="s">
        <v>6871</v>
      </c>
      <c r="C366" s="38" t="s">
        <v>6885</v>
      </c>
      <c r="D366" s="38">
        <v>25</v>
      </c>
      <c r="E366" s="38" t="s">
        <v>6562</v>
      </c>
    </row>
    <row r="367" spans="1:5">
      <c r="A367" s="38" t="s">
        <v>6884</v>
      </c>
      <c r="B367" s="38" t="s">
        <v>6871</v>
      </c>
      <c r="C367" s="38" t="s">
        <v>6883</v>
      </c>
      <c r="D367" s="38">
        <v>25</v>
      </c>
      <c r="E367" s="38" t="s">
        <v>6562</v>
      </c>
    </row>
    <row r="368" spans="1:5">
      <c r="A368" s="38" t="s">
        <v>6882</v>
      </c>
      <c r="B368" s="38" t="s">
        <v>6871</v>
      </c>
      <c r="C368" s="38" t="s">
        <v>6881</v>
      </c>
      <c r="D368" s="38">
        <v>25</v>
      </c>
      <c r="E368" s="38" t="s">
        <v>6562</v>
      </c>
    </row>
    <row r="369" spans="1:5">
      <c r="A369" s="38" t="s">
        <v>6880</v>
      </c>
      <c r="B369" s="38" t="s">
        <v>6871</v>
      </c>
      <c r="C369" s="38" t="s">
        <v>6879</v>
      </c>
      <c r="D369" s="38">
        <v>25</v>
      </c>
      <c r="E369" s="38" t="s">
        <v>6562</v>
      </c>
    </row>
    <row r="370" spans="1:5">
      <c r="A370" s="38" t="s">
        <v>6878</v>
      </c>
      <c r="B370" s="38" t="s">
        <v>6871</v>
      </c>
      <c r="C370" s="38" t="s">
        <v>6877</v>
      </c>
      <c r="D370" s="38">
        <v>25</v>
      </c>
      <c r="E370" s="38" t="s">
        <v>6562</v>
      </c>
    </row>
    <row r="371" spans="1:5">
      <c r="A371" s="38" t="s">
        <v>6876</v>
      </c>
      <c r="B371" s="38" t="s">
        <v>6871</v>
      </c>
      <c r="C371" s="38" t="s">
        <v>6875</v>
      </c>
      <c r="D371" s="38">
        <v>25</v>
      </c>
      <c r="E371" s="38" t="s">
        <v>6562</v>
      </c>
    </row>
    <row r="372" spans="1:5">
      <c r="A372" s="38" t="s">
        <v>6874</v>
      </c>
      <c r="B372" s="38" t="s">
        <v>6871</v>
      </c>
      <c r="C372" s="38" t="s">
        <v>6873</v>
      </c>
      <c r="D372" s="38">
        <v>25</v>
      </c>
      <c r="E372" s="38" t="s">
        <v>6562</v>
      </c>
    </row>
    <row r="373" spans="1:5">
      <c r="A373" s="38" t="s">
        <v>6872</v>
      </c>
      <c r="B373" s="38" t="s">
        <v>6871</v>
      </c>
      <c r="C373" s="38" t="s">
        <v>6870</v>
      </c>
      <c r="D373" s="38">
        <v>25</v>
      </c>
      <c r="E373" s="38" t="s">
        <v>6562</v>
      </c>
    </row>
    <row r="374" spans="1:5">
      <c r="A374" s="38" t="s">
        <v>6869</v>
      </c>
      <c r="B374" s="38" t="s">
        <v>4614</v>
      </c>
      <c r="C374" s="38" t="s">
        <v>6868</v>
      </c>
      <c r="D374" s="38">
        <v>25</v>
      </c>
      <c r="E374" s="38" t="s">
        <v>792</v>
      </c>
    </row>
    <row r="375" spans="1:5">
      <c r="A375" s="38" t="s">
        <v>6867</v>
      </c>
      <c r="B375" s="38" t="s">
        <v>4406</v>
      </c>
      <c r="C375" s="38" t="s">
        <v>6866</v>
      </c>
      <c r="D375" s="38">
        <v>25</v>
      </c>
      <c r="E375" s="38" t="s">
        <v>792</v>
      </c>
    </row>
    <row r="376" spans="1:5">
      <c r="A376" s="38" t="s">
        <v>6865</v>
      </c>
      <c r="B376" s="38" t="s">
        <v>4406</v>
      </c>
      <c r="C376" s="38" t="s">
        <v>6864</v>
      </c>
      <c r="D376" s="38">
        <v>25</v>
      </c>
      <c r="E376" s="38" t="s">
        <v>792</v>
      </c>
    </row>
    <row r="377" spans="1:5">
      <c r="A377" s="38" t="s">
        <v>6863</v>
      </c>
      <c r="B377" s="38" t="s">
        <v>4406</v>
      </c>
      <c r="C377" s="38" t="s">
        <v>6862</v>
      </c>
      <c r="D377" s="38">
        <v>25</v>
      </c>
      <c r="E377" s="38" t="s">
        <v>792</v>
      </c>
    </row>
    <row r="378" spans="1:5">
      <c r="A378" s="38" t="s">
        <v>6861</v>
      </c>
      <c r="B378" s="38" t="s">
        <v>6854</v>
      </c>
      <c r="C378" s="38" t="s">
        <v>6860</v>
      </c>
      <c r="D378" s="38">
        <v>25</v>
      </c>
      <c r="E378" s="38" t="s">
        <v>6562</v>
      </c>
    </row>
    <row r="379" spans="1:5">
      <c r="A379" s="38" t="s">
        <v>6859</v>
      </c>
      <c r="B379" s="38" t="s">
        <v>6854</v>
      </c>
      <c r="C379" s="38" t="s">
        <v>6858</v>
      </c>
      <c r="D379" s="38">
        <v>25</v>
      </c>
      <c r="E379" s="38" t="s">
        <v>6562</v>
      </c>
    </row>
    <row r="380" spans="1:5">
      <c r="A380" s="38" t="s">
        <v>6857</v>
      </c>
      <c r="B380" s="38" t="s">
        <v>6854</v>
      </c>
      <c r="C380" s="38" t="s">
        <v>6856</v>
      </c>
      <c r="D380" s="38">
        <v>25</v>
      </c>
      <c r="E380" s="38" t="s">
        <v>6562</v>
      </c>
    </row>
    <row r="381" spans="1:5">
      <c r="A381" s="38" t="s">
        <v>6855</v>
      </c>
      <c r="B381" s="38" t="s">
        <v>6854</v>
      </c>
      <c r="C381" s="38" t="s">
        <v>6853</v>
      </c>
      <c r="D381" s="38">
        <v>25</v>
      </c>
      <c r="E381" s="38" t="s">
        <v>6562</v>
      </c>
    </row>
    <row r="382" spans="1:5">
      <c r="A382" s="38" t="s">
        <v>6852</v>
      </c>
      <c r="B382" s="38" t="s">
        <v>6851</v>
      </c>
      <c r="C382" s="38" t="s">
        <v>6850</v>
      </c>
      <c r="D382" s="38">
        <v>25</v>
      </c>
      <c r="E382" s="38" t="s">
        <v>792</v>
      </c>
    </row>
    <row r="383" spans="1:5">
      <c r="A383" s="38" t="s">
        <v>734</v>
      </c>
      <c r="B383" s="38" t="s">
        <v>4243</v>
      </c>
      <c r="C383" s="38" t="s">
        <v>6849</v>
      </c>
      <c r="D383" s="38">
        <v>25</v>
      </c>
      <c r="E383" s="38" t="s">
        <v>792</v>
      </c>
    </row>
    <row r="384" spans="1:5">
      <c r="A384" s="38" t="s">
        <v>735</v>
      </c>
      <c r="B384" s="38" t="s">
        <v>4243</v>
      </c>
      <c r="C384" s="38" t="s">
        <v>6848</v>
      </c>
      <c r="D384" s="38">
        <v>25</v>
      </c>
      <c r="E384" s="38" t="s">
        <v>792</v>
      </c>
    </row>
    <row r="385" spans="1:5">
      <c r="A385" s="38" t="s">
        <v>736</v>
      </c>
      <c r="B385" s="38" t="s">
        <v>4243</v>
      </c>
      <c r="C385" s="38" t="s">
        <v>6847</v>
      </c>
      <c r="D385" s="38">
        <v>25</v>
      </c>
      <c r="E385" s="38" t="s">
        <v>792</v>
      </c>
    </row>
    <row r="386" spans="1:5">
      <c r="A386" s="38" t="s">
        <v>6846</v>
      </c>
      <c r="B386" s="38" t="s">
        <v>6837</v>
      </c>
      <c r="C386" s="38" t="s">
        <v>6845</v>
      </c>
      <c r="D386" s="38">
        <v>25</v>
      </c>
      <c r="E386" s="38" t="s">
        <v>792</v>
      </c>
    </row>
    <row r="387" spans="1:5">
      <c r="A387" s="38" t="s">
        <v>6844</v>
      </c>
      <c r="B387" s="38" t="s">
        <v>6837</v>
      </c>
      <c r="C387" s="38" t="s">
        <v>6843</v>
      </c>
      <c r="D387" s="38">
        <v>25</v>
      </c>
      <c r="E387" s="38" t="s">
        <v>792</v>
      </c>
    </row>
    <row r="388" spans="1:5">
      <c r="A388" s="38" t="s">
        <v>6842</v>
      </c>
      <c r="B388" s="38" t="s">
        <v>6837</v>
      </c>
      <c r="C388" s="38" t="s">
        <v>6841</v>
      </c>
      <c r="D388" s="38">
        <v>25</v>
      </c>
      <c r="E388" s="38" t="s">
        <v>792</v>
      </c>
    </row>
    <row r="389" spans="1:5">
      <c r="A389" s="38" t="s">
        <v>6840</v>
      </c>
      <c r="B389" s="38" t="s">
        <v>6837</v>
      </c>
      <c r="C389" s="38" t="s">
        <v>6839</v>
      </c>
      <c r="D389" s="38">
        <v>25</v>
      </c>
      <c r="E389" s="38" t="s">
        <v>792</v>
      </c>
    </row>
    <row r="390" spans="1:5">
      <c r="A390" s="38" t="s">
        <v>6838</v>
      </c>
      <c r="B390" s="38" t="s">
        <v>6837</v>
      </c>
      <c r="C390" s="38" t="s">
        <v>6836</v>
      </c>
      <c r="D390" s="38">
        <v>25</v>
      </c>
      <c r="E390" s="38" t="s">
        <v>792</v>
      </c>
    </row>
    <row r="391" spans="1:5">
      <c r="A391" s="38" t="s">
        <v>658</v>
      </c>
      <c r="B391" s="38" t="s">
        <v>6835</v>
      </c>
      <c r="C391" s="38" t="s">
        <v>6834</v>
      </c>
      <c r="D391" s="38">
        <v>25</v>
      </c>
      <c r="E391" s="38" t="s">
        <v>792</v>
      </c>
    </row>
    <row r="392" spans="1:5">
      <c r="A392" s="38" t="s">
        <v>659</v>
      </c>
      <c r="B392" s="38" t="s">
        <v>6830</v>
      </c>
      <c r="C392" s="38" t="s">
        <v>6833</v>
      </c>
      <c r="D392" s="38">
        <v>25</v>
      </c>
      <c r="E392" s="38" t="s">
        <v>792</v>
      </c>
    </row>
    <row r="393" spans="1:5">
      <c r="A393" s="38" t="s">
        <v>660</v>
      </c>
      <c r="B393" s="38" t="s">
        <v>6830</v>
      </c>
      <c r="C393" s="38" t="s">
        <v>6832</v>
      </c>
      <c r="D393" s="38">
        <v>25</v>
      </c>
      <c r="E393" s="38" t="s">
        <v>792</v>
      </c>
    </row>
    <row r="394" spans="1:5">
      <c r="A394" s="38" t="s">
        <v>661</v>
      </c>
      <c r="B394" s="38" t="s">
        <v>6830</v>
      </c>
      <c r="C394" s="38" t="s">
        <v>6831</v>
      </c>
      <c r="D394" s="38">
        <v>25</v>
      </c>
      <c r="E394" s="38" t="s">
        <v>792</v>
      </c>
    </row>
    <row r="395" spans="1:5">
      <c r="A395" s="38" t="s">
        <v>662</v>
      </c>
      <c r="B395" s="38" t="s">
        <v>6830</v>
      </c>
      <c r="C395" s="38" t="s">
        <v>6829</v>
      </c>
      <c r="D395" s="38">
        <v>25</v>
      </c>
      <c r="E395" s="38" t="s">
        <v>792</v>
      </c>
    </row>
    <row r="396" spans="1:5">
      <c r="A396" s="38" t="s">
        <v>663</v>
      </c>
      <c r="B396" s="38" t="s">
        <v>6827</v>
      </c>
      <c r="C396" s="38" t="s">
        <v>6828</v>
      </c>
      <c r="D396" s="38">
        <v>25</v>
      </c>
      <c r="E396" s="38" t="s">
        <v>792</v>
      </c>
    </row>
    <row r="397" spans="1:5">
      <c r="A397" s="38" t="s">
        <v>664</v>
      </c>
      <c r="B397" s="38" t="s">
        <v>6827</v>
      </c>
      <c r="C397" s="38" t="s">
        <v>6826</v>
      </c>
      <c r="D397" s="38">
        <v>25</v>
      </c>
      <c r="E397" s="38" t="s">
        <v>792</v>
      </c>
    </row>
    <row r="398" spans="1:5">
      <c r="A398" s="38" t="s">
        <v>6825</v>
      </c>
      <c r="B398" s="38" t="s">
        <v>3550</v>
      </c>
      <c r="C398" s="38" t="s">
        <v>6823</v>
      </c>
      <c r="D398" s="38">
        <v>25</v>
      </c>
      <c r="E398" s="38" t="s">
        <v>792</v>
      </c>
    </row>
    <row r="399" spans="1:5">
      <c r="A399" s="38" t="s">
        <v>6824</v>
      </c>
      <c r="B399" s="38" t="s">
        <v>3550</v>
      </c>
      <c r="C399" s="38" t="s">
        <v>6823</v>
      </c>
      <c r="D399" s="38">
        <v>25</v>
      </c>
      <c r="E399" s="38" t="s">
        <v>792</v>
      </c>
    </row>
    <row r="400" spans="1:5">
      <c r="A400" s="38" t="s">
        <v>6822</v>
      </c>
      <c r="B400" s="38" t="s">
        <v>3550</v>
      </c>
      <c r="C400" s="38" t="s">
        <v>6820</v>
      </c>
      <c r="D400" s="38">
        <v>25</v>
      </c>
      <c r="E400" s="38" t="s">
        <v>792</v>
      </c>
    </row>
    <row r="401" spans="1:5">
      <c r="A401" s="38" t="s">
        <v>6821</v>
      </c>
      <c r="B401" s="38" t="s">
        <v>3550</v>
      </c>
      <c r="C401" s="38" t="s">
        <v>6820</v>
      </c>
      <c r="D401" s="38">
        <v>25</v>
      </c>
      <c r="E401" s="38" t="s">
        <v>792</v>
      </c>
    </row>
    <row r="402" spans="1:5">
      <c r="A402" s="38" t="s">
        <v>6819</v>
      </c>
      <c r="B402" s="38" t="s">
        <v>3550</v>
      </c>
      <c r="C402" s="38" t="s">
        <v>6817</v>
      </c>
      <c r="D402" s="38">
        <v>25</v>
      </c>
      <c r="E402" s="38" t="s">
        <v>792</v>
      </c>
    </row>
    <row r="403" spans="1:5">
      <c r="A403" s="38" t="s">
        <v>6818</v>
      </c>
      <c r="B403" s="38" t="s">
        <v>3550</v>
      </c>
      <c r="C403" s="38" t="s">
        <v>6817</v>
      </c>
      <c r="D403" s="38">
        <v>25</v>
      </c>
      <c r="E403" s="38" t="s">
        <v>792</v>
      </c>
    </row>
    <row r="404" spans="1:5">
      <c r="A404" s="38" t="s">
        <v>6816</v>
      </c>
      <c r="B404" s="38" t="s">
        <v>3550</v>
      </c>
      <c r="C404" s="38" t="s">
        <v>6814</v>
      </c>
      <c r="D404" s="38">
        <v>25</v>
      </c>
      <c r="E404" s="38" t="s">
        <v>792</v>
      </c>
    </row>
    <row r="405" spans="1:5">
      <c r="A405" s="38" t="s">
        <v>6815</v>
      </c>
      <c r="B405" s="38" t="s">
        <v>3550</v>
      </c>
      <c r="C405" s="38" t="s">
        <v>6814</v>
      </c>
      <c r="D405" s="38">
        <v>25</v>
      </c>
      <c r="E405" s="38" t="s">
        <v>792</v>
      </c>
    </row>
    <row r="406" spans="1:5">
      <c r="A406" s="38" t="s">
        <v>6813</v>
      </c>
      <c r="B406" s="38" t="s">
        <v>3550</v>
      </c>
      <c r="C406" s="38" t="s">
        <v>6811</v>
      </c>
      <c r="D406" s="38">
        <v>25</v>
      </c>
      <c r="E406" s="38" t="s">
        <v>792</v>
      </c>
    </row>
    <row r="407" spans="1:5">
      <c r="A407" s="38" t="s">
        <v>6812</v>
      </c>
      <c r="B407" s="38" t="s">
        <v>3550</v>
      </c>
      <c r="C407" s="38" t="s">
        <v>6811</v>
      </c>
      <c r="D407" s="38">
        <v>25</v>
      </c>
      <c r="E407" s="38" t="s">
        <v>792</v>
      </c>
    </row>
    <row r="408" spans="1:5">
      <c r="A408" s="38" t="s">
        <v>6810</v>
      </c>
      <c r="B408" s="38" t="s">
        <v>3550</v>
      </c>
      <c r="C408" s="38" t="s">
        <v>6808</v>
      </c>
      <c r="D408" s="38">
        <v>25</v>
      </c>
      <c r="E408" s="38" t="s">
        <v>792</v>
      </c>
    </row>
    <row r="409" spans="1:5">
      <c r="A409" s="38" t="s">
        <v>6809</v>
      </c>
      <c r="B409" s="38" t="s">
        <v>3550</v>
      </c>
      <c r="C409" s="38" t="s">
        <v>6808</v>
      </c>
      <c r="D409" s="38">
        <v>25</v>
      </c>
      <c r="E409" s="38" t="s">
        <v>792</v>
      </c>
    </row>
    <row r="410" spans="1:5">
      <c r="A410" s="38" t="s">
        <v>6807</v>
      </c>
      <c r="B410" s="38" t="s">
        <v>3550</v>
      </c>
      <c r="C410" s="38" t="s">
        <v>6805</v>
      </c>
      <c r="D410" s="38">
        <v>25</v>
      </c>
      <c r="E410" s="38" t="s">
        <v>792</v>
      </c>
    </row>
    <row r="411" spans="1:5">
      <c r="A411" s="38" t="s">
        <v>6806</v>
      </c>
      <c r="B411" s="38" t="s">
        <v>3550</v>
      </c>
      <c r="C411" s="38" t="s">
        <v>6805</v>
      </c>
      <c r="D411" s="38">
        <v>25</v>
      </c>
      <c r="E411" s="38" t="s">
        <v>792</v>
      </c>
    </row>
    <row r="412" spans="1:5">
      <c r="A412" s="38" t="s">
        <v>6804</v>
      </c>
      <c r="B412" s="38" t="s">
        <v>3550</v>
      </c>
      <c r="C412" s="38" t="s">
        <v>6802</v>
      </c>
      <c r="D412" s="38">
        <v>25</v>
      </c>
      <c r="E412" s="38" t="s">
        <v>792</v>
      </c>
    </row>
    <row r="413" spans="1:5">
      <c r="A413" s="38" t="s">
        <v>6803</v>
      </c>
      <c r="B413" s="38" t="s">
        <v>3550</v>
      </c>
      <c r="C413" s="38" t="s">
        <v>6802</v>
      </c>
      <c r="D413" s="38">
        <v>25</v>
      </c>
      <c r="E413" s="38" t="s">
        <v>792</v>
      </c>
    </row>
    <row r="414" spans="1:5">
      <c r="A414" s="38" t="s">
        <v>6801</v>
      </c>
      <c r="B414" s="38" t="s">
        <v>3550</v>
      </c>
      <c r="C414" s="38" t="s">
        <v>6799</v>
      </c>
      <c r="D414" s="38">
        <v>25</v>
      </c>
      <c r="E414" s="38" t="s">
        <v>792</v>
      </c>
    </row>
    <row r="415" spans="1:5">
      <c r="A415" s="38" t="s">
        <v>6800</v>
      </c>
      <c r="B415" s="38" t="s">
        <v>3550</v>
      </c>
      <c r="C415" s="38" t="s">
        <v>6799</v>
      </c>
      <c r="D415" s="38">
        <v>25</v>
      </c>
      <c r="E415" s="38" t="s">
        <v>792</v>
      </c>
    </row>
    <row r="416" spans="1:5">
      <c r="A416" s="38" t="s">
        <v>6798</v>
      </c>
      <c r="B416" s="38" t="s">
        <v>3550</v>
      </c>
      <c r="C416" s="38" t="s">
        <v>6796</v>
      </c>
      <c r="D416" s="38">
        <v>25</v>
      </c>
      <c r="E416" s="38" t="s">
        <v>792</v>
      </c>
    </row>
    <row r="417" spans="1:5">
      <c r="A417" s="38" t="s">
        <v>6797</v>
      </c>
      <c r="B417" s="38" t="s">
        <v>3550</v>
      </c>
      <c r="C417" s="38" t="s">
        <v>6796</v>
      </c>
      <c r="D417" s="38">
        <v>25</v>
      </c>
      <c r="E417" s="38" t="s">
        <v>792</v>
      </c>
    </row>
    <row r="418" spans="1:5">
      <c r="A418" s="38" t="s">
        <v>6795</v>
      </c>
      <c r="B418" s="38" t="s">
        <v>3550</v>
      </c>
      <c r="C418" s="38" t="s">
        <v>6793</v>
      </c>
      <c r="D418" s="38">
        <v>25</v>
      </c>
      <c r="E418" s="38" t="s">
        <v>792</v>
      </c>
    </row>
    <row r="419" spans="1:5">
      <c r="A419" s="38" t="s">
        <v>6794</v>
      </c>
      <c r="B419" s="38" t="s">
        <v>3550</v>
      </c>
      <c r="C419" s="38" t="s">
        <v>6793</v>
      </c>
      <c r="D419" s="38">
        <v>25</v>
      </c>
      <c r="E419" s="38" t="s">
        <v>792</v>
      </c>
    </row>
    <row r="420" spans="1:5">
      <c r="A420" s="38" t="s">
        <v>6792</v>
      </c>
      <c r="B420" s="38" t="s">
        <v>6791</v>
      </c>
      <c r="C420" s="38" t="s">
        <v>6790</v>
      </c>
      <c r="D420" s="38">
        <v>25</v>
      </c>
      <c r="E420" s="38" t="s">
        <v>792</v>
      </c>
    </row>
    <row r="421" spans="1:5">
      <c r="A421" s="38" t="s">
        <v>6789</v>
      </c>
      <c r="B421" s="38" t="s">
        <v>3288</v>
      </c>
      <c r="C421" s="38" t="s">
        <v>6788</v>
      </c>
      <c r="D421" s="38">
        <v>25</v>
      </c>
      <c r="E421" s="38" t="s">
        <v>792</v>
      </c>
    </row>
    <row r="422" spans="1:5">
      <c r="A422" s="38" t="s">
        <v>6787</v>
      </c>
      <c r="B422" s="38" t="s">
        <v>3288</v>
      </c>
      <c r="C422" s="38" t="s">
        <v>6786</v>
      </c>
      <c r="D422" s="38">
        <v>25</v>
      </c>
      <c r="E422" s="38" t="s">
        <v>792</v>
      </c>
    </row>
    <row r="423" spans="1:5">
      <c r="A423" s="38" t="s">
        <v>6785</v>
      </c>
      <c r="B423" s="38" t="s">
        <v>3288</v>
      </c>
      <c r="C423" s="38" t="s">
        <v>6784</v>
      </c>
      <c r="D423" s="38">
        <v>25</v>
      </c>
      <c r="E423" s="38" t="s">
        <v>792</v>
      </c>
    </row>
    <row r="424" spans="1:5">
      <c r="A424" s="38" t="s">
        <v>6783</v>
      </c>
      <c r="B424" s="38" t="s">
        <v>3269</v>
      </c>
      <c r="C424" s="38" t="s">
        <v>6782</v>
      </c>
      <c r="D424" s="38">
        <v>25</v>
      </c>
      <c r="E424" s="38" t="s">
        <v>792</v>
      </c>
    </row>
    <row r="425" spans="1:5">
      <c r="A425" s="38" t="s">
        <v>6781</v>
      </c>
      <c r="B425" s="38" t="s">
        <v>3269</v>
      </c>
      <c r="C425" s="38" t="s">
        <v>6780</v>
      </c>
      <c r="D425" s="38">
        <v>25</v>
      </c>
      <c r="E425" s="38" t="s">
        <v>792</v>
      </c>
    </row>
    <row r="426" spans="1:5">
      <c r="A426" s="38" t="s">
        <v>6779</v>
      </c>
      <c r="B426" s="38" t="s">
        <v>3269</v>
      </c>
      <c r="C426" s="38" t="s">
        <v>6778</v>
      </c>
      <c r="D426" s="38">
        <v>25</v>
      </c>
      <c r="E426" s="38" t="s">
        <v>792</v>
      </c>
    </row>
    <row r="427" spans="1:5">
      <c r="A427" s="38" t="s">
        <v>6777</v>
      </c>
      <c r="B427" s="38" t="s">
        <v>6770</v>
      </c>
      <c r="C427" s="38" t="s">
        <v>6776</v>
      </c>
      <c r="D427" s="38">
        <v>25</v>
      </c>
      <c r="E427" s="38" t="s">
        <v>792</v>
      </c>
    </row>
    <row r="428" spans="1:5">
      <c r="A428" s="38" t="s">
        <v>6775</v>
      </c>
      <c r="B428" s="38" t="s">
        <v>6770</v>
      </c>
      <c r="C428" s="38" t="s">
        <v>6774</v>
      </c>
      <c r="D428" s="38">
        <v>25</v>
      </c>
      <c r="E428" s="38" t="s">
        <v>792</v>
      </c>
    </row>
    <row r="429" spans="1:5">
      <c r="A429" s="38" t="s">
        <v>6773</v>
      </c>
      <c r="B429" s="38" t="s">
        <v>6770</v>
      </c>
      <c r="C429" s="38" t="s">
        <v>6772</v>
      </c>
      <c r="D429" s="38">
        <v>25</v>
      </c>
      <c r="E429" s="38" t="s">
        <v>792</v>
      </c>
    </row>
    <row r="430" spans="1:5">
      <c r="A430" s="38" t="s">
        <v>6771</v>
      </c>
      <c r="B430" s="38" t="s">
        <v>6770</v>
      </c>
      <c r="C430" s="38" t="s">
        <v>6769</v>
      </c>
      <c r="D430" s="38">
        <v>25</v>
      </c>
      <c r="E430" s="38" t="s">
        <v>792</v>
      </c>
    </row>
    <row r="431" spans="1:5">
      <c r="A431" s="38" t="s">
        <v>6768</v>
      </c>
      <c r="B431" s="38" t="s">
        <v>6767</v>
      </c>
      <c r="C431" s="38" t="s">
        <v>6766</v>
      </c>
      <c r="D431" s="38">
        <v>25</v>
      </c>
      <c r="E431" s="38" t="s">
        <v>792</v>
      </c>
    </row>
    <row r="432" spans="1:5">
      <c r="A432" s="38" t="s">
        <v>6765</v>
      </c>
      <c r="B432" s="38" t="s">
        <v>6730</v>
      </c>
      <c r="C432" s="38" t="s">
        <v>6752</v>
      </c>
      <c r="D432" s="38">
        <v>25</v>
      </c>
      <c r="E432" s="38" t="s">
        <v>792</v>
      </c>
    </row>
    <row r="433" spans="1:5">
      <c r="A433" s="38" t="s">
        <v>6764</v>
      </c>
      <c r="B433" s="38" t="s">
        <v>6730</v>
      </c>
      <c r="C433" s="38" t="s">
        <v>6750</v>
      </c>
      <c r="D433" s="38">
        <v>25</v>
      </c>
      <c r="E433" s="38" t="s">
        <v>792</v>
      </c>
    </row>
    <row r="434" spans="1:5">
      <c r="A434" s="38" t="s">
        <v>6763</v>
      </c>
      <c r="B434" s="38" t="s">
        <v>6730</v>
      </c>
      <c r="C434" s="38" t="s">
        <v>6748</v>
      </c>
      <c r="D434" s="38">
        <v>25</v>
      </c>
      <c r="E434" s="38" t="s">
        <v>792</v>
      </c>
    </row>
    <row r="435" spans="1:5">
      <c r="A435" s="38" t="s">
        <v>6762</v>
      </c>
      <c r="B435" s="38" t="s">
        <v>6730</v>
      </c>
      <c r="C435" s="38" t="s">
        <v>6746</v>
      </c>
      <c r="D435" s="38">
        <v>25</v>
      </c>
      <c r="E435" s="38" t="s">
        <v>792</v>
      </c>
    </row>
    <row r="436" spans="1:5">
      <c r="A436" s="38" t="s">
        <v>6761</v>
      </c>
      <c r="B436" s="38" t="s">
        <v>6730</v>
      </c>
      <c r="C436" s="38" t="s">
        <v>6744</v>
      </c>
      <c r="D436" s="38">
        <v>25</v>
      </c>
      <c r="E436" s="38" t="s">
        <v>792</v>
      </c>
    </row>
    <row r="437" spans="1:5">
      <c r="A437" s="38" t="s">
        <v>6760</v>
      </c>
      <c r="B437" s="38" t="s">
        <v>6730</v>
      </c>
      <c r="C437" s="38" t="s">
        <v>6742</v>
      </c>
      <c r="D437" s="38">
        <v>25</v>
      </c>
      <c r="E437" s="38" t="s">
        <v>792</v>
      </c>
    </row>
    <row r="438" spans="1:5">
      <c r="A438" s="38" t="s">
        <v>6759</v>
      </c>
      <c r="B438" s="38" t="s">
        <v>6730</v>
      </c>
      <c r="C438" s="38" t="s">
        <v>6740</v>
      </c>
      <c r="D438" s="38">
        <v>25</v>
      </c>
      <c r="E438" s="38" t="s">
        <v>792</v>
      </c>
    </row>
    <row r="439" spans="1:5">
      <c r="A439" s="38" t="s">
        <v>6758</v>
      </c>
      <c r="B439" s="38" t="s">
        <v>6730</v>
      </c>
      <c r="C439" s="38" t="s">
        <v>6738</v>
      </c>
      <c r="D439" s="38">
        <v>25</v>
      </c>
      <c r="E439" s="38" t="s">
        <v>792</v>
      </c>
    </row>
    <row r="440" spans="1:5">
      <c r="A440" s="38" t="s">
        <v>6757</v>
      </c>
      <c r="B440" s="38" t="s">
        <v>6730</v>
      </c>
      <c r="C440" s="38" t="s">
        <v>6736</v>
      </c>
      <c r="D440" s="38">
        <v>25</v>
      </c>
      <c r="E440" s="38" t="s">
        <v>792</v>
      </c>
    </row>
    <row r="441" spans="1:5">
      <c r="A441" s="38" t="s">
        <v>6756</v>
      </c>
      <c r="B441" s="38" t="s">
        <v>6730</v>
      </c>
      <c r="C441" s="38" t="s">
        <v>6734</v>
      </c>
      <c r="D441" s="38">
        <v>25</v>
      </c>
      <c r="E441" s="38" t="s">
        <v>792</v>
      </c>
    </row>
    <row r="442" spans="1:5">
      <c r="A442" s="38" t="s">
        <v>6755</v>
      </c>
      <c r="B442" s="38" t="s">
        <v>6730</v>
      </c>
      <c r="C442" s="38" t="s">
        <v>6732</v>
      </c>
      <c r="D442" s="38">
        <v>25</v>
      </c>
      <c r="E442" s="38" t="s">
        <v>792</v>
      </c>
    </row>
    <row r="443" spans="1:5">
      <c r="A443" s="38" t="s">
        <v>6754</v>
      </c>
      <c r="B443" s="38" t="s">
        <v>6730</v>
      </c>
      <c r="C443" s="38" t="s">
        <v>6729</v>
      </c>
      <c r="D443" s="38">
        <v>25</v>
      </c>
      <c r="E443" s="38" t="s">
        <v>792</v>
      </c>
    </row>
    <row r="444" spans="1:5">
      <c r="A444" s="38" t="s">
        <v>6753</v>
      </c>
      <c r="B444" s="38" t="s">
        <v>6730</v>
      </c>
      <c r="C444" s="38" t="s">
        <v>6752</v>
      </c>
      <c r="D444" s="38">
        <v>25</v>
      </c>
      <c r="E444" s="38" t="s">
        <v>792</v>
      </c>
    </row>
    <row r="445" spans="1:5">
      <c r="A445" s="38" t="s">
        <v>6751</v>
      </c>
      <c r="B445" s="38" t="s">
        <v>6730</v>
      </c>
      <c r="C445" s="38" t="s">
        <v>6750</v>
      </c>
      <c r="D445" s="38">
        <v>25</v>
      </c>
      <c r="E445" s="38" t="s">
        <v>792</v>
      </c>
    </row>
    <row r="446" spans="1:5">
      <c r="A446" s="38" t="s">
        <v>6749</v>
      </c>
      <c r="B446" s="38" t="s">
        <v>6730</v>
      </c>
      <c r="C446" s="38" t="s">
        <v>6748</v>
      </c>
      <c r="D446" s="38">
        <v>25</v>
      </c>
      <c r="E446" s="38" t="s">
        <v>792</v>
      </c>
    </row>
    <row r="447" spans="1:5">
      <c r="A447" s="38" t="s">
        <v>6747</v>
      </c>
      <c r="B447" s="38" t="s">
        <v>6730</v>
      </c>
      <c r="C447" s="38" t="s">
        <v>6746</v>
      </c>
      <c r="D447" s="38">
        <v>25</v>
      </c>
      <c r="E447" s="38" t="s">
        <v>792</v>
      </c>
    </row>
    <row r="448" spans="1:5">
      <c r="A448" s="38" t="s">
        <v>6745</v>
      </c>
      <c r="B448" s="38" t="s">
        <v>6730</v>
      </c>
      <c r="C448" s="38" t="s">
        <v>6744</v>
      </c>
      <c r="D448" s="38">
        <v>25</v>
      </c>
      <c r="E448" s="38" t="s">
        <v>792</v>
      </c>
    </row>
    <row r="449" spans="1:5">
      <c r="A449" s="38" t="s">
        <v>6743</v>
      </c>
      <c r="B449" s="38" t="s">
        <v>6730</v>
      </c>
      <c r="C449" s="38" t="s">
        <v>6742</v>
      </c>
      <c r="D449" s="38">
        <v>25</v>
      </c>
      <c r="E449" s="38" t="s">
        <v>792</v>
      </c>
    </row>
    <row r="450" spans="1:5">
      <c r="A450" s="38" t="s">
        <v>6741</v>
      </c>
      <c r="B450" s="38" t="s">
        <v>6730</v>
      </c>
      <c r="C450" s="38" t="s">
        <v>6740</v>
      </c>
      <c r="D450" s="38">
        <v>25</v>
      </c>
      <c r="E450" s="38" t="s">
        <v>792</v>
      </c>
    </row>
    <row r="451" spans="1:5">
      <c r="A451" s="38" t="s">
        <v>6739</v>
      </c>
      <c r="B451" s="38" t="s">
        <v>6730</v>
      </c>
      <c r="C451" s="38" t="s">
        <v>6738</v>
      </c>
      <c r="D451" s="38">
        <v>25</v>
      </c>
      <c r="E451" s="38" t="s">
        <v>792</v>
      </c>
    </row>
    <row r="452" spans="1:5">
      <c r="A452" s="38" t="s">
        <v>6737</v>
      </c>
      <c r="B452" s="38" t="s">
        <v>6730</v>
      </c>
      <c r="C452" s="38" t="s">
        <v>6736</v>
      </c>
      <c r="D452" s="38">
        <v>25</v>
      </c>
      <c r="E452" s="38" t="s">
        <v>792</v>
      </c>
    </row>
    <row r="453" spans="1:5">
      <c r="A453" s="38" t="s">
        <v>6735</v>
      </c>
      <c r="B453" s="38" t="s">
        <v>6730</v>
      </c>
      <c r="C453" s="38" t="s">
        <v>6734</v>
      </c>
      <c r="D453" s="38">
        <v>25</v>
      </c>
      <c r="E453" s="38" t="s">
        <v>792</v>
      </c>
    </row>
    <row r="454" spans="1:5">
      <c r="A454" s="38" t="s">
        <v>6733</v>
      </c>
      <c r="B454" s="38" t="s">
        <v>6730</v>
      </c>
      <c r="C454" s="38" t="s">
        <v>6732</v>
      </c>
      <c r="D454" s="38">
        <v>25</v>
      </c>
      <c r="E454" s="38" t="s">
        <v>792</v>
      </c>
    </row>
    <row r="455" spans="1:5">
      <c r="A455" s="38" t="s">
        <v>6731</v>
      </c>
      <c r="B455" s="38" t="s">
        <v>6730</v>
      </c>
      <c r="C455" s="38" t="s">
        <v>6729</v>
      </c>
      <c r="D455" s="38">
        <v>25</v>
      </c>
      <c r="E455" s="38" t="s">
        <v>792</v>
      </c>
    </row>
    <row r="456" spans="1:5">
      <c r="A456" s="38" t="s">
        <v>6728</v>
      </c>
      <c r="B456" s="38" t="s">
        <v>2324</v>
      </c>
      <c r="C456" s="38" t="s">
        <v>6727</v>
      </c>
      <c r="D456" s="38">
        <v>25</v>
      </c>
      <c r="E456" s="38" t="s">
        <v>792</v>
      </c>
    </row>
    <row r="457" spans="1:5">
      <c r="A457" s="38" t="s">
        <v>6726</v>
      </c>
      <c r="B457" s="38" t="s">
        <v>2324</v>
      </c>
      <c r="C457" s="38" t="s">
        <v>6725</v>
      </c>
      <c r="D457" s="38">
        <v>25</v>
      </c>
      <c r="E457" s="38" t="s">
        <v>792</v>
      </c>
    </row>
    <row r="458" spans="1:5">
      <c r="A458" s="38" t="s">
        <v>6724</v>
      </c>
      <c r="B458" s="38" t="s">
        <v>2324</v>
      </c>
      <c r="C458" s="38" t="s">
        <v>6723</v>
      </c>
      <c r="D458" s="38">
        <v>25</v>
      </c>
      <c r="E458" s="38" t="s">
        <v>792</v>
      </c>
    </row>
    <row r="459" spans="1:5">
      <c r="A459" s="38" t="s">
        <v>6722</v>
      </c>
      <c r="B459" s="38" t="s">
        <v>2324</v>
      </c>
      <c r="C459" s="38" t="s">
        <v>6721</v>
      </c>
      <c r="D459" s="38">
        <v>25</v>
      </c>
      <c r="E459" s="38" t="s">
        <v>792</v>
      </c>
    </row>
    <row r="460" spans="1:5">
      <c r="A460" s="38" t="s">
        <v>6720</v>
      </c>
      <c r="B460" s="38" t="s">
        <v>2324</v>
      </c>
      <c r="C460" s="38" t="s">
        <v>6719</v>
      </c>
      <c r="D460" s="38">
        <v>25</v>
      </c>
      <c r="E460" s="38" t="s">
        <v>792</v>
      </c>
    </row>
    <row r="461" spans="1:5">
      <c r="A461" s="38" t="s">
        <v>6718</v>
      </c>
      <c r="B461" s="38" t="s">
        <v>2324</v>
      </c>
      <c r="C461" s="38" t="s">
        <v>6717</v>
      </c>
      <c r="D461" s="38">
        <v>25</v>
      </c>
      <c r="E461" s="38" t="s">
        <v>792</v>
      </c>
    </row>
    <row r="462" spans="1:5">
      <c r="A462" s="38" t="s">
        <v>752</v>
      </c>
      <c r="B462" s="38" t="s">
        <v>2275</v>
      </c>
      <c r="C462" s="38" t="s">
        <v>6716</v>
      </c>
      <c r="D462" s="38">
        <v>25</v>
      </c>
      <c r="E462" s="38" t="s">
        <v>792</v>
      </c>
    </row>
    <row r="463" spans="1:5">
      <c r="A463" s="38" t="s">
        <v>751</v>
      </c>
      <c r="B463" s="38" t="s">
        <v>2275</v>
      </c>
      <c r="C463" s="38" t="s">
        <v>6716</v>
      </c>
      <c r="D463" s="38">
        <v>25</v>
      </c>
      <c r="E463" s="38" t="s">
        <v>792</v>
      </c>
    </row>
    <row r="464" spans="1:5">
      <c r="A464" s="38" t="s">
        <v>6715</v>
      </c>
      <c r="B464" s="38" t="s">
        <v>2264</v>
      </c>
      <c r="C464" s="38" t="s">
        <v>6714</v>
      </c>
      <c r="D464" s="38">
        <v>25</v>
      </c>
      <c r="E464" s="38" t="s">
        <v>792</v>
      </c>
    </row>
    <row r="465" spans="1:5">
      <c r="A465" s="38" t="s">
        <v>6713</v>
      </c>
      <c r="B465" s="38" t="s">
        <v>2264</v>
      </c>
      <c r="C465" s="38" t="s">
        <v>6711</v>
      </c>
      <c r="D465" s="38">
        <v>25</v>
      </c>
      <c r="E465" s="38" t="s">
        <v>792</v>
      </c>
    </row>
    <row r="466" spans="1:5">
      <c r="A466" s="38" t="s">
        <v>6712</v>
      </c>
      <c r="B466" s="38" t="s">
        <v>2264</v>
      </c>
      <c r="C466" s="38" t="s">
        <v>6711</v>
      </c>
      <c r="D466" s="38">
        <v>25</v>
      </c>
      <c r="E466" s="38" t="s">
        <v>792</v>
      </c>
    </row>
    <row r="467" spans="1:5">
      <c r="A467" s="38" t="s">
        <v>6710</v>
      </c>
      <c r="B467" s="38" t="s">
        <v>6709</v>
      </c>
      <c r="C467" s="38" t="s">
        <v>6708</v>
      </c>
      <c r="D467" s="38">
        <v>25</v>
      </c>
      <c r="E467" s="38" t="s">
        <v>792</v>
      </c>
    </row>
    <row r="468" spans="1:5">
      <c r="A468" s="38" t="s">
        <v>6707</v>
      </c>
      <c r="B468" s="38" t="s">
        <v>6705</v>
      </c>
      <c r="C468" s="38" t="s">
        <v>6704</v>
      </c>
      <c r="D468" s="38">
        <v>25</v>
      </c>
      <c r="E468" s="38" t="s">
        <v>792</v>
      </c>
    </row>
    <row r="469" spans="1:5">
      <c r="A469" s="38" t="s">
        <v>6706</v>
      </c>
      <c r="B469" s="38" t="s">
        <v>6705</v>
      </c>
      <c r="C469" s="38" t="s">
        <v>6704</v>
      </c>
      <c r="D469" s="38">
        <v>25</v>
      </c>
      <c r="E469" s="38" t="s">
        <v>792</v>
      </c>
    </row>
    <row r="470" spans="1:5">
      <c r="A470" s="38" t="s">
        <v>768</v>
      </c>
      <c r="B470" s="38" t="s">
        <v>2082</v>
      </c>
      <c r="C470" s="38" t="s">
        <v>6703</v>
      </c>
      <c r="D470" s="38">
        <v>25</v>
      </c>
      <c r="E470" s="38" t="s">
        <v>792</v>
      </c>
    </row>
    <row r="471" spans="1:5">
      <c r="A471" s="38" t="s">
        <v>770</v>
      </c>
      <c r="B471" s="38" t="s">
        <v>2082</v>
      </c>
      <c r="C471" s="38" t="s">
        <v>6702</v>
      </c>
      <c r="D471" s="38">
        <v>25</v>
      </c>
      <c r="E471" s="38" t="s">
        <v>792</v>
      </c>
    </row>
    <row r="472" spans="1:5">
      <c r="A472" s="38" t="s">
        <v>767</v>
      </c>
      <c r="B472" s="38" t="s">
        <v>2082</v>
      </c>
      <c r="C472" s="38" t="s">
        <v>6703</v>
      </c>
      <c r="D472" s="38">
        <v>25</v>
      </c>
      <c r="E472" s="38" t="s">
        <v>792</v>
      </c>
    </row>
    <row r="473" spans="1:5">
      <c r="A473" s="38" t="s">
        <v>769</v>
      </c>
      <c r="B473" s="38" t="s">
        <v>2082</v>
      </c>
      <c r="C473" s="38" t="s">
        <v>6702</v>
      </c>
      <c r="D473" s="38">
        <v>25</v>
      </c>
      <c r="E473" s="38" t="s">
        <v>792</v>
      </c>
    </row>
    <row r="474" spans="1:5">
      <c r="A474" s="38" t="s">
        <v>6701</v>
      </c>
      <c r="B474" s="38" t="s">
        <v>2050</v>
      </c>
      <c r="C474" s="38" t="s">
        <v>6700</v>
      </c>
      <c r="D474" s="38">
        <v>25</v>
      </c>
      <c r="E474" s="38" t="s">
        <v>792</v>
      </c>
    </row>
    <row r="475" spans="1:5">
      <c r="A475" s="38" t="s">
        <v>6699</v>
      </c>
      <c r="B475" s="38" t="s">
        <v>2050</v>
      </c>
      <c r="C475" s="38" t="s">
        <v>6698</v>
      </c>
      <c r="D475" s="38">
        <v>25</v>
      </c>
      <c r="E475" s="38" t="s">
        <v>792</v>
      </c>
    </row>
    <row r="476" spans="1:5">
      <c r="A476" s="38" t="s">
        <v>6697</v>
      </c>
      <c r="B476" s="38" t="s">
        <v>2050</v>
      </c>
      <c r="C476" s="38" t="s">
        <v>6696</v>
      </c>
      <c r="D476" s="38">
        <v>25</v>
      </c>
      <c r="E476" s="38" t="s">
        <v>792</v>
      </c>
    </row>
    <row r="477" spans="1:5">
      <c r="A477" s="38" t="s">
        <v>6695</v>
      </c>
      <c r="B477" s="38" t="s">
        <v>2050</v>
      </c>
      <c r="C477" s="38" t="s">
        <v>6694</v>
      </c>
      <c r="D477" s="38">
        <v>25</v>
      </c>
      <c r="E477" s="38" t="s">
        <v>792</v>
      </c>
    </row>
    <row r="478" spans="1:5">
      <c r="A478" s="38" t="s">
        <v>6693</v>
      </c>
      <c r="B478" s="38" t="s">
        <v>6692</v>
      </c>
      <c r="C478" s="38" t="s">
        <v>6691</v>
      </c>
      <c r="D478" s="38">
        <v>25</v>
      </c>
      <c r="E478" s="38" t="s">
        <v>792</v>
      </c>
    </row>
    <row r="479" spans="1:5">
      <c r="A479" s="38" t="s">
        <v>6690</v>
      </c>
      <c r="B479" s="38" t="s">
        <v>1980</v>
      </c>
      <c r="C479" s="38" t="s">
        <v>6688</v>
      </c>
      <c r="D479" s="38">
        <v>25</v>
      </c>
      <c r="E479" s="38" t="s">
        <v>792</v>
      </c>
    </row>
    <row r="480" spans="1:5">
      <c r="A480" s="38" t="s">
        <v>6689</v>
      </c>
      <c r="B480" s="38" t="s">
        <v>1980</v>
      </c>
      <c r="C480" s="38" t="s">
        <v>6688</v>
      </c>
      <c r="D480" s="38">
        <v>25</v>
      </c>
      <c r="E480" s="38" t="s">
        <v>792</v>
      </c>
    </row>
    <row r="481" spans="1:5">
      <c r="A481" s="38" t="s">
        <v>775</v>
      </c>
      <c r="B481" s="38" t="s">
        <v>1936</v>
      </c>
      <c r="C481" s="38" t="s">
        <v>6687</v>
      </c>
      <c r="D481" s="38">
        <v>25</v>
      </c>
      <c r="E481" s="38" t="s">
        <v>792</v>
      </c>
    </row>
    <row r="482" spans="1:5">
      <c r="A482" s="38" t="s">
        <v>6686</v>
      </c>
      <c r="B482" s="38" t="s">
        <v>1936</v>
      </c>
      <c r="C482" s="38" t="s">
        <v>6684</v>
      </c>
      <c r="D482" s="38">
        <v>25</v>
      </c>
      <c r="E482" s="38" t="s">
        <v>792</v>
      </c>
    </row>
    <row r="483" spans="1:5">
      <c r="A483" s="38" t="s">
        <v>6685</v>
      </c>
      <c r="B483" s="38" t="s">
        <v>1936</v>
      </c>
      <c r="C483" s="38" t="s">
        <v>6684</v>
      </c>
      <c r="D483" s="38">
        <v>25</v>
      </c>
      <c r="E483" s="38" t="s">
        <v>792</v>
      </c>
    </row>
    <row r="484" spans="1:5">
      <c r="A484" s="38" t="s">
        <v>6683</v>
      </c>
      <c r="B484" s="38" t="s">
        <v>6677</v>
      </c>
      <c r="C484" s="38" t="s">
        <v>6682</v>
      </c>
      <c r="D484" s="38">
        <v>25</v>
      </c>
      <c r="E484" s="38" t="s">
        <v>792</v>
      </c>
    </row>
    <row r="485" spans="1:5">
      <c r="A485" s="38" t="s">
        <v>656</v>
      </c>
      <c r="B485" s="38" t="s">
        <v>6677</v>
      </c>
      <c r="C485" s="38" t="s">
        <v>6681</v>
      </c>
      <c r="D485" s="38">
        <v>25</v>
      </c>
      <c r="E485" s="38" t="s">
        <v>792</v>
      </c>
    </row>
    <row r="486" spans="1:5">
      <c r="A486" s="38" t="s">
        <v>6680</v>
      </c>
      <c r="B486" s="38" t="s">
        <v>6677</v>
      </c>
      <c r="C486" s="38" t="s">
        <v>6679</v>
      </c>
      <c r="D486" s="38">
        <v>25</v>
      </c>
      <c r="E486" s="38" t="s">
        <v>792</v>
      </c>
    </row>
    <row r="487" spans="1:5">
      <c r="A487" s="38" t="s">
        <v>6678</v>
      </c>
      <c r="B487" s="38" t="s">
        <v>6677</v>
      </c>
      <c r="C487" s="38" t="s">
        <v>6676</v>
      </c>
      <c r="D487" s="38">
        <v>25</v>
      </c>
      <c r="E487" s="38" t="s">
        <v>792</v>
      </c>
    </row>
    <row r="488" spans="1:5">
      <c r="A488" s="38" t="s">
        <v>6675</v>
      </c>
      <c r="B488" s="38" t="s">
        <v>6672</v>
      </c>
      <c r="C488" s="38" t="s">
        <v>6674</v>
      </c>
      <c r="D488" s="38">
        <v>25</v>
      </c>
      <c r="E488" s="38" t="s">
        <v>792</v>
      </c>
    </row>
    <row r="489" spans="1:5">
      <c r="A489" s="38" t="s">
        <v>6673</v>
      </c>
      <c r="B489" s="38" t="s">
        <v>6672</v>
      </c>
      <c r="C489" s="38" t="s">
        <v>6671</v>
      </c>
      <c r="D489" s="38">
        <v>25</v>
      </c>
      <c r="E489" s="38" t="s">
        <v>792</v>
      </c>
    </row>
    <row r="490" spans="1:5">
      <c r="A490" s="38" t="s">
        <v>6670</v>
      </c>
      <c r="B490" s="38" t="s">
        <v>6669</v>
      </c>
      <c r="C490" s="38" t="s">
        <v>6668</v>
      </c>
      <c r="D490" s="38">
        <v>25</v>
      </c>
      <c r="E490" s="38" t="s">
        <v>792</v>
      </c>
    </row>
    <row r="491" spans="1:5">
      <c r="A491" s="38" t="s">
        <v>6667</v>
      </c>
      <c r="B491" s="38" t="s">
        <v>6656</v>
      </c>
      <c r="C491" s="38" t="s">
        <v>6666</v>
      </c>
      <c r="D491" s="38">
        <v>25</v>
      </c>
      <c r="E491" s="38" t="s">
        <v>792</v>
      </c>
    </row>
    <row r="492" spans="1:5">
      <c r="A492" s="38" t="s">
        <v>6665</v>
      </c>
      <c r="B492" s="38" t="s">
        <v>6656</v>
      </c>
      <c r="C492" s="38" t="s">
        <v>6664</v>
      </c>
      <c r="D492" s="38">
        <v>25</v>
      </c>
      <c r="E492" s="38" t="s">
        <v>792</v>
      </c>
    </row>
    <row r="493" spans="1:5">
      <c r="A493" s="38" t="s">
        <v>6663</v>
      </c>
      <c r="B493" s="38" t="s">
        <v>6656</v>
      </c>
      <c r="C493" s="38" t="s">
        <v>6662</v>
      </c>
      <c r="D493" s="38">
        <v>25</v>
      </c>
      <c r="E493" s="38" t="s">
        <v>792</v>
      </c>
    </row>
    <row r="494" spans="1:5">
      <c r="A494" s="38" t="s">
        <v>6661</v>
      </c>
      <c r="B494" s="38" t="s">
        <v>6656</v>
      </c>
      <c r="C494" s="38" t="s">
        <v>6660</v>
      </c>
      <c r="D494" s="38">
        <v>25</v>
      </c>
      <c r="E494" s="38" t="s">
        <v>792</v>
      </c>
    </row>
    <row r="495" spans="1:5">
      <c r="A495" s="38" t="s">
        <v>6659</v>
      </c>
      <c r="B495" s="38" t="s">
        <v>6656</v>
      </c>
      <c r="C495" s="38" t="s">
        <v>6658</v>
      </c>
      <c r="D495" s="38">
        <v>25</v>
      </c>
      <c r="E495" s="38" t="s">
        <v>792</v>
      </c>
    </row>
    <row r="496" spans="1:5">
      <c r="A496" s="38" t="s">
        <v>6657</v>
      </c>
      <c r="B496" s="38" t="s">
        <v>6656</v>
      </c>
      <c r="C496" s="38" t="s">
        <v>6655</v>
      </c>
      <c r="D496" s="38">
        <v>25</v>
      </c>
      <c r="E496" s="38" t="s">
        <v>792</v>
      </c>
    </row>
    <row r="497" spans="1:5">
      <c r="A497" s="38" t="s">
        <v>6654</v>
      </c>
      <c r="B497" s="38" t="s">
        <v>6611</v>
      </c>
      <c r="C497" s="38" t="s">
        <v>6653</v>
      </c>
      <c r="D497" s="38">
        <v>25</v>
      </c>
      <c r="E497" s="38" t="s">
        <v>6562</v>
      </c>
    </row>
    <row r="498" spans="1:5">
      <c r="A498" s="38" t="s">
        <v>6652</v>
      </c>
      <c r="B498" s="38" t="s">
        <v>6611</v>
      </c>
      <c r="C498" s="38" t="s">
        <v>6651</v>
      </c>
      <c r="D498" s="38">
        <v>25</v>
      </c>
      <c r="E498" s="38" t="s">
        <v>6562</v>
      </c>
    </row>
    <row r="499" spans="1:5">
      <c r="A499" s="38" t="s">
        <v>6650</v>
      </c>
      <c r="B499" s="38" t="s">
        <v>6611</v>
      </c>
      <c r="C499" s="38" t="s">
        <v>6649</v>
      </c>
      <c r="D499" s="38">
        <v>25</v>
      </c>
      <c r="E499" s="38" t="s">
        <v>6562</v>
      </c>
    </row>
    <row r="500" spans="1:5">
      <c r="A500" s="38" t="s">
        <v>6648</v>
      </c>
      <c r="B500" s="38" t="s">
        <v>6611</v>
      </c>
      <c r="C500" s="38" t="s">
        <v>6647</v>
      </c>
      <c r="D500" s="38">
        <v>25</v>
      </c>
      <c r="E500" s="38" t="s">
        <v>6562</v>
      </c>
    </row>
    <row r="501" spans="1:5">
      <c r="A501" s="38" t="s">
        <v>6646</v>
      </c>
      <c r="B501" s="38" t="s">
        <v>6611</v>
      </c>
      <c r="C501" s="38" t="s">
        <v>6645</v>
      </c>
      <c r="D501" s="38">
        <v>25</v>
      </c>
      <c r="E501" s="38" t="s">
        <v>6562</v>
      </c>
    </row>
    <row r="502" spans="1:5">
      <c r="A502" s="38" t="s">
        <v>6644</v>
      </c>
      <c r="B502" s="38" t="s">
        <v>6611</v>
      </c>
      <c r="C502" s="38" t="s">
        <v>6643</v>
      </c>
      <c r="D502" s="38">
        <v>25</v>
      </c>
      <c r="E502" s="38" t="s">
        <v>6562</v>
      </c>
    </row>
    <row r="503" spans="1:5">
      <c r="A503" s="38" t="s">
        <v>6642</v>
      </c>
      <c r="B503" s="38" t="s">
        <v>6611</v>
      </c>
      <c r="C503" s="38" t="s">
        <v>6641</v>
      </c>
      <c r="D503" s="38">
        <v>25</v>
      </c>
      <c r="E503" s="38" t="s">
        <v>6562</v>
      </c>
    </row>
    <row r="504" spans="1:5">
      <c r="A504" s="38" t="s">
        <v>6640</v>
      </c>
      <c r="B504" s="38" t="s">
        <v>6611</v>
      </c>
      <c r="C504" s="38" t="s">
        <v>6639</v>
      </c>
      <c r="D504" s="38">
        <v>25</v>
      </c>
      <c r="E504" s="38" t="s">
        <v>6562</v>
      </c>
    </row>
    <row r="505" spans="1:5">
      <c r="A505" s="38" t="s">
        <v>6638</v>
      </c>
      <c r="B505" s="38" t="s">
        <v>6611</v>
      </c>
      <c r="C505" s="38" t="s">
        <v>6637</v>
      </c>
      <c r="D505" s="38">
        <v>25</v>
      </c>
      <c r="E505" s="38" t="s">
        <v>6562</v>
      </c>
    </row>
    <row r="506" spans="1:5">
      <c r="A506" s="38" t="s">
        <v>6636</v>
      </c>
      <c r="B506" s="38" t="s">
        <v>6611</v>
      </c>
      <c r="C506" s="38" t="s">
        <v>6635</v>
      </c>
      <c r="D506" s="38">
        <v>25</v>
      </c>
      <c r="E506" s="38" t="s">
        <v>6562</v>
      </c>
    </row>
    <row r="507" spans="1:5">
      <c r="A507" s="38" t="s">
        <v>6634</v>
      </c>
      <c r="B507" s="38" t="s">
        <v>6611</v>
      </c>
      <c r="C507" s="38" t="s">
        <v>6633</v>
      </c>
      <c r="D507" s="38">
        <v>25</v>
      </c>
      <c r="E507" s="38" t="s">
        <v>6562</v>
      </c>
    </row>
    <row r="508" spans="1:5">
      <c r="A508" s="38" t="s">
        <v>6632</v>
      </c>
      <c r="B508" s="38" t="s">
        <v>6611</v>
      </c>
      <c r="C508" s="38" t="s">
        <v>6631</v>
      </c>
      <c r="D508" s="38">
        <v>25</v>
      </c>
      <c r="E508" s="38" t="s">
        <v>6562</v>
      </c>
    </row>
    <row r="509" spans="1:5">
      <c r="A509" s="38" t="s">
        <v>6630</v>
      </c>
      <c r="B509" s="38" t="s">
        <v>6611</v>
      </c>
      <c r="C509" s="38" t="s">
        <v>6629</v>
      </c>
      <c r="D509" s="38">
        <v>25</v>
      </c>
      <c r="E509" s="38" t="s">
        <v>6562</v>
      </c>
    </row>
    <row r="510" spans="1:5">
      <c r="A510" s="38" t="s">
        <v>6628</v>
      </c>
      <c r="B510" s="38" t="s">
        <v>6611</v>
      </c>
      <c r="C510" s="38" t="s">
        <v>6627</v>
      </c>
      <c r="D510" s="38">
        <v>25</v>
      </c>
      <c r="E510" s="38" t="s">
        <v>6562</v>
      </c>
    </row>
    <row r="511" spans="1:5">
      <c r="A511" s="38" t="s">
        <v>6626</v>
      </c>
      <c r="B511" s="38" t="s">
        <v>6611</v>
      </c>
      <c r="C511" s="38" t="s">
        <v>6625</v>
      </c>
      <c r="D511" s="38">
        <v>25</v>
      </c>
      <c r="E511" s="38" t="s">
        <v>6562</v>
      </c>
    </row>
    <row r="512" spans="1:5">
      <c r="A512" s="38" t="s">
        <v>6624</v>
      </c>
      <c r="B512" s="38" t="s">
        <v>6611</v>
      </c>
      <c r="C512" s="38" t="s">
        <v>6623</v>
      </c>
      <c r="D512" s="38">
        <v>25</v>
      </c>
      <c r="E512" s="38" t="s">
        <v>6562</v>
      </c>
    </row>
    <row r="513" spans="1:5">
      <c r="A513" s="38" t="s">
        <v>6622</v>
      </c>
      <c r="B513" s="38" t="s">
        <v>6611</v>
      </c>
      <c r="C513" s="38" t="s">
        <v>6621</v>
      </c>
      <c r="D513" s="38">
        <v>25</v>
      </c>
      <c r="E513" s="38" t="s">
        <v>6562</v>
      </c>
    </row>
    <row r="514" spans="1:5">
      <c r="A514" s="38" t="s">
        <v>6620</v>
      </c>
      <c r="B514" s="38" t="s">
        <v>6611</v>
      </c>
      <c r="C514" s="38" t="s">
        <v>6619</v>
      </c>
      <c r="D514" s="38">
        <v>25</v>
      </c>
      <c r="E514" s="38" t="s">
        <v>6562</v>
      </c>
    </row>
    <row r="515" spans="1:5">
      <c r="A515" s="38" t="s">
        <v>6618</v>
      </c>
      <c r="B515" s="38" t="s">
        <v>6611</v>
      </c>
      <c r="C515" s="38" t="s">
        <v>6617</v>
      </c>
      <c r="D515" s="38">
        <v>25</v>
      </c>
      <c r="E515" s="38" t="s">
        <v>6562</v>
      </c>
    </row>
    <row r="516" spans="1:5">
      <c r="A516" s="38" t="s">
        <v>6616</v>
      </c>
      <c r="B516" s="38" t="s">
        <v>6611</v>
      </c>
      <c r="C516" s="38" t="s">
        <v>6615</v>
      </c>
      <c r="D516" s="38">
        <v>25</v>
      </c>
      <c r="E516" s="38" t="s">
        <v>6562</v>
      </c>
    </row>
    <row r="517" spans="1:5">
      <c r="A517" s="38" t="s">
        <v>6614</v>
      </c>
      <c r="B517" s="38" t="s">
        <v>6611</v>
      </c>
      <c r="C517" s="38" t="s">
        <v>6613</v>
      </c>
      <c r="D517" s="38">
        <v>25</v>
      </c>
      <c r="E517" s="38" t="s">
        <v>6562</v>
      </c>
    </row>
    <row r="518" spans="1:5">
      <c r="A518" s="38" t="s">
        <v>6612</v>
      </c>
      <c r="B518" s="38" t="s">
        <v>6611</v>
      </c>
      <c r="C518" s="38" t="s">
        <v>6610</v>
      </c>
      <c r="D518" s="38">
        <v>25</v>
      </c>
      <c r="E518" s="38" t="s">
        <v>6562</v>
      </c>
    </row>
    <row r="519" spans="1:5">
      <c r="A519" s="38" t="s">
        <v>6609</v>
      </c>
      <c r="B519" s="38" t="s">
        <v>1619</v>
      </c>
      <c r="C519" s="38" t="s">
        <v>6608</v>
      </c>
      <c r="D519" s="38">
        <v>25</v>
      </c>
      <c r="E519" s="38" t="s">
        <v>792</v>
      </c>
    </row>
    <row r="520" spans="1:5">
      <c r="A520" s="38" t="s">
        <v>6607</v>
      </c>
      <c r="B520" s="38" t="s">
        <v>1619</v>
      </c>
      <c r="C520" s="38" t="s">
        <v>6606</v>
      </c>
      <c r="D520" s="38">
        <v>25</v>
      </c>
      <c r="E520" s="38" t="s">
        <v>792</v>
      </c>
    </row>
    <row r="521" spans="1:5">
      <c r="A521" s="38" t="s">
        <v>6605</v>
      </c>
      <c r="B521" s="38" t="s">
        <v>1619</v>
      </c>
      <c r="C521" s="38" t="s">
        <v>6604</v>
      </c>
      <c r="D521" s="38">
        <v>25</v>
      </c>
      <c r="E521" s="38" t="s">
        <v>792</v>
      </c>
    </row>
    <row r="522" spans="1:5">
      <c r="A522" s="38" t="s">
        <v>6603</v>
      </c>
      <c r="B522" s="38" t="s">
        <v>1619</v>
      </c>
      <c r="C522" s="38" t="s">
        <v>6602</v>
      </c>
      <c r="D522" s="38">
        <v>25</v>
      </c>
      <c r="E522" s="38" t="s">
        <v>792</v>
      </c>
    </row>
    <row r="523" spans="1:5">
      <c r="A523" s="38" t="s">
        <v>6601</v>
      </c>
      <c r="B523" s="38" t="s">
        <v>1222</v>
      </c>
      <c r="C523" s="38" t="s">
        <v>6587</v>
      </c>
      <c r="D523" s="38">
        <v>25</v>
      </c>
      <c r="E523" s="38" t="s">
        <v>6562</v>
      </c>
    </row>
    <row r="524" spans="1:5">
      <c r="A524" s="38" t="s">
        <v>6600</v>
      </c>
      <c r="B524" s="38" t="s">
        <v>1222</v>
      </c>
      <c r="C524" s="38" t="s">
        <v>6585</v>
      </c>
      <c r="D524" s="38">
        <v>25</v>
      </c>
      <c r="E524" s="38" t="s">
        <v>6562</v>
      </c>
    </row>
    <row r="525" spans="1:5">
      <c r="A525" s="38" t="s">
        <v>6599</v>
      </c>
      <c r="B525" s="38" t="s">
        <v>1222</v>
      </c>
      <c r="C525" s="38" t="s">
        <v>6583</v>
      </c>
      <c r="D525" s="38">
        <v>25</v>
      </c>
      <c r="E525" s="38" t="s">
        <v>6562</v>
      </c>
    </row>
    <row r="526" spans="1:5">
      <c r="A526" s="38" t="s">
        <v>6598</v>
      </c>
      <c r="B526" s="38" t="s">
        <v>1222</v>
      </c>
      <c r="C526" s="38" t="s">
        <v>6581</v>
      </c>
      <c r="D526" s="38">
        <v>25</v>
      </c>
      <c r="E526" s="38" t="s">
        <v>6562</v>
      </c>
    </row>
    <row r="527" spans="1:5">
      <c r="A527" s="38" t="s">
        <v>6597</v>
      </c>
      <c r="B527" s="38" t="s">
        <v>1222</v>
      </c>
      <c r="C527" s="38" t="s">
        <v>6579</v>
      </c>
      <c r="D527" s="38">
        <v>25</v>
      </c>
      <c r="E527" s="38" t="s">
        <v>6562</v>
      </c>
    </row>
    <row r="528" spans="1:5">
      <c r="A528" s="38" t="s">
        <v>6596</v>
      </c>
      <c r="B528" s="38" t="s">
        <v>1222</v>
      </c>
      <c r="C528" s="38" t="s">
        <v>6577</v>
      </c>
      <c r="D528" s="38">
        <v>25</v>
      </c>
      <c r="E528" s="38" t="s">
        <v>6562</v>
      </c>
    </row>
    <row r="529" spans="1:5">
      <c r="A529" s="38" t="s">
        <v>6595</v>
      </c>
      <c r="B529" s="38" t="s">
        <v>1222</v>
      </c>
      <c r="C529" s="38" t="s">
        <v>6575</v>
      </c>
      <c r="D529" s="38">
        <v>25</v>
      </c>
      <c r="E529" s="38" t="s">
        <v>6562</v>
      </c>
    </row>
    <row r="530" spans="1:5">
      <c r="A530" s="38" t="s">
        <v>6594</v>
      </c>
      <c r="B530" s="38" t="s">
        <v>1222</v>
      </c>
      <c r="C530" s="38" t="s">
        <v>6573</v>
      </c>
      <c r="D530" s="38">
        <v>25</v>
      </c>
      <c r="E530" s="38" t="s">
        <v>6562</v>
      </c>
    </row>
    <row r="531" spans="1:5">
      <c r="A531" s="38" t="s">
        <v>6593</v>
      </c>
      <c r="B531" s="38" t="s">
        <v>1222</v>
      </c>
      <c r="C531" s="38" t="s">
        <v>6571</v>
      </c>
      <c r="D531" s="38">
        <v>25</v>
      </c>
      <c r="E531" s="38" t="s">
        <v>6562</v>
      </c>
    </row>
    <row r="532" spans="1:5">
      <c r="A532" s="38" t="s">
        <v>6592</v>
      </c>
      <c r="B532" s="38" t="s">
        <v>1222</v>
      </c>
      <c r="C532" s="38" t="s">
        <v>6569</v>
      </c>
      <c r="D532" s="38">
        <v>25</v>
      </c>
      <c r="E532" s="38" t="s">
        <v>6562</v>
      </c>
    </row>
    <row r="533" spans="1:5">
      <c r="A533" s="38" t="s">
        <v>6591</v>
      </c>
      <c r="B533" s="38" t="s">
        <v>1222</v>
      </c>
      <c r="C533" s="38" t="s">
        <v>6567</v>
      </c>
      <c r="D533" s="38">
        <v>25</v>
      </c>
      <c r="E533" s="38" t="s">
        <v>6562</v>
      </c>
    </row>
    <row r="534" spans="1:5">
      <c r="A534" s="38" t="s">
        <v>6590</v>
      </c>
      <c r="B534" s="38" t="s">
        <v>1222</v>
      </c>
      <c r="C534" s="38" t="s">
        <v>6565</v>
      </c>
      <c r="D534" s="38">
        <v>25</v>
      </c>
      <c r="E534" s="38" t="s">
        <v>6562</v>
      </c>
    </row>
    <row r="535" spans="1:5">
      <c r="A535" s="38" t="s">
        <v>6589</v>
      </c>
      <c r="B535" s="38" t="s">
        <v>1222</v>
      </c>
      <c r="C535" s="38" t="s">
        <v>6563</v>
      </c>
      <c r="D535" s="38">
        <v>25</v>
      </c>
      <c r="E535" s="38" t="s">
        <v>6562</v>
      </c>
    </row>
    <row r="536" spans="1:5">
      <c r="A536" s="38" t="s">
        <v>6588</v>
      </c>
      <c r="B536" s="38" t="s">
        <v>1222</v>
      </c>
      <c r="C536" s="38" t="s">
        <v>6587</v>
      </c>
      <c r="D536" s="38">
        <v>25</v>
      </c>
      <c r="E536" s="38" t="s">
        <v>6562</v>
      </c>
    </row>
    <row r="537" spans="1:5">
      <c r="A537" s="38" t="s">
        <v>6586</v>
      </c>
      <c r="B537" s="38" t="s">
        <v>1222</v>
      </c>
      <c r="C537" s="38" t="s">
        <v>6585</v>
      </c>
      <c r="D537" s="38">
        <v>25</v>
      </c>
      <c r="E537" s="38" t="s">
        <v>6562</v>
      </c>
    </row>
    <row r="538" spans="1:5">
      <c r="A538" s="38" t="s">
        <v>6584</v>
      </c>
      <c r="B538" s="38" t="s">
        <v>1222</v>
      </c>
      <c r="C538" s="38" t="s">
        <v>6583</v>
      </c>
      <c r="D538" s="38">
        <v>25</v>
      </c>
      <c r="E538" s="38" t="s">
        <v>6562</v>
      </c>
    </row>
    <row r="539" spans="1:5">
      <c r="A539" s="38" t="s">
        <v>6582</v>
      </c>
      <c r="B539" s="38" t="s">
        <v>1222</v>
      </c>
      <c r="C539" s="38" t="s">
        <v>6581</v>
      </c>
      <c r="D539" s="38">
        <v>25</v>
      </c>
      <c r="E539" s="38" t="s">
        <v>6562</v>
      </c>
    </row>
    <row r="540" spans="1:5">
      <c r="A540" s="38" t="s">
        <v>6580</v>
      </c>
      <c r="B540" s="38" t="s">
        <v>1222</v>
      </c>
      <c r="C540" s="38" t="s">
        <v>6579</v>
      </c>
      <c r="D540" s="38">
        <v>25</v>
      </c>
      <c r="E540" s="38" t="s">
        <v>6562</v>
      </c>
    </row>
    <row r="541" spans="1:5">
      <c r="A541" s="38" t="s">
        <v>6578</v>
      </c>
      <c r="B541" s="38" t="s">
        <v>1222</v>
      </c>
      <c r="C541" s="38" t="s">
        <v>6577</v>
      </c>
      <c r="D541" s="38">
        <v>25</v>
      </c>
      <c r="E541" s="38" t="s">
        <v>6562</v>
      </c>
    </row>
    <row r="542" spans="1:5">
      <c r="A542" s="38" t="s">
        <v>6576</v>
      </c>
      <c r="B542" s="38" t="s">
        <v>1222</v>
      </c>
      <c r="C542" s="38" t="s">
        <v>6575</v>
      </c>
      <c r="D542" s="38">
        <v>25</v>
      </c>
      <c r="E542" s="38" t="s">
        <v>6562</v>
      </c>
    </row>
    <row r="543" spans="1:5">
      <c r="A543" s="38" t="s">
        <v>6574</v>
      </c>
      <c r="B543" s="38" t="s">
        <v>1222</v>
      </c>
      <c r="C543" s="38" t="s">
        <v>6573</v>
      </c>
      <c r="D543" s="38">
        <v>25</v>
      </c>
      <c r="E543" s="38" t="s">
        <v>6562</v>
      </c>
    </row>
    <row r="544" spans="1:5">
      <c r="A544" s="38" t="s">
        <v>6572</v>
      </c>
      <c r="B544" s="38" t="s">
        <v>1222</v>
      </c>
      <c r="C544" s="38" t="s">
        <v>6571</v>
      </c>
      <c r="D544" s="38">
        <v>25</v>
      </c>
      <c r="E544" s="38" t="s">
        <v>6562</v>
      </c>
    </row>
    <row r="545" spans="1:5">
      <c r="A545" s="38" t="s">
        <v>6570</v>
      </c>
      <c r="B545" s="38" t="s">
        <v>1222</v>
      </c>
      <c r="C545" s="38" t="s">
        <v>6569</v>
      </c>
      <c r="D545" s="38">
        <v>25</v>
      </c>
      <c r="E545" s="38" t="s">
        <v>6562</v>
      </c>
    </row>
    <row r="546" spans="1:5">
      <c r="A546" s="38" t="s">
        <v>6568</v>
      </c>
      <c r="B546" s="38" t="s">
        <v>1222</v>
      </c>
      <c r="C546" s="38" t="s">
        <v>6567</v>
      </c>
      <c r="D546" s="38">
        <v>25</v>
      </c>
      <c r="E546" s="38" t="s">
        <v>6562</v>
      </c>
    </row>
    <row r="547" spans="1:5">
      <c r="A547" s="38" t="s">
        <v>6566</v>
      </c>
      <c r="B547" s="38" t="s">
        <v>1222</v>
      </c>
      <c r="C547" s="38" t="s">
        <v>6565</v>
      </c>
      <c r="D547" s="38">
        <v>25</v>
      </c>
      <c r="E547" s="38" t="s">
        <v>6562</v>
      </c>
    </row>
    <row r="548" spans="1:5">
      <c r="A548" s="38" t="s">
        <v>6564</v>
      </c>
      <c r="B548" s="38" t="s">
        <v>1222</v>
      </c>
      <c r="C548" s="38" t="s">
        <v>6563</v>
      </c>
      <c r="D548" s="38">
        <v>25</v>
      </c>
      <c r="E548" s="38" t="s">
        <v>6562</v>
      </c>
    </row>
    <row r="549" spans="1:5">
      <c r="A549" s="38" t="s">
        <v>6561</v>
      </c>
      <c r="B549" s="38" t="s">
        <v>1222</v>
      </c>
      <c r="C549" s="38" t="s">
        <v>6560</v>
      </c>
      <c r="D549" s="38">
        <v>25</v>
      </c>
      <c r="E549" s="38" t="s">
        <v>792</v>
      </c>
    </row>
    <row r="550" spans="1:5">
      <c r="A550" s="38" t="s">
        <v>6559</v>
      </c>
      <c r="B550" s="38" t="s">
        <v>6557</v>
      </c>
      <c r="C550" s="38" t="s">
        <v>2101</v>
      </c>
      <c r="D550" s="38">
        <v>25</v>
      </c>
      <c r="E550" s="38" t="s">
        <v>792</v>
      </c>
    </row>
    <row r="551" spans="1:5">
      <c r="A551" s="38" t="s">
        <v>6558</v>
      </c>
      <c r="B551" s="38" t="s">
        <v>6557</v>
      </c>
      <c r="C551" s="38" t="s">
        <v>6556</v>
      </c>
      <c r="D551" s="38">
        <v>25</v>
      </c>
      <c r="E551" s="38" t="s">
        <v>792</v>
      </c>
    </row>
    <row r="552" spans="1:5">
      <c r="A552" s="38" t="s">
        <v>6555</v>
      </c>
      <c r="B552" s="38" t="s">
        <v>6553</v>
      </c>
      <c r="C552" s="38" t="s">
        <v>6552</v>
      </c>
      <c r="D552" s="38">
        <v>50</v>
      </c>
      <c r="E552" s="38" t="s">
        <v>792</v>
      </c>
    </row>
    <row r="553" spans="1:5">
      <c r="A553" s="38" t="s">
        <v>6554</v>
      </c>
      <c r="B553" s="38" t="s">
        <v>6553</v>
      </c>
      <c r="C553" s="38" t="s">
        <v>6552</v>
      </c>
      <c r="D553" s="38">
        <v>50</v>
      </c>
      <c r="E553" s="38" t="s">
        <v>792</v>
      </c>
    </row>
    <row r="554" spans="1:5">
      <c r="A554" s="38" t="s">
        <v>6551</v>
      </c>
      <c r="B554" s="38" t="s">
        <v>6550</v>
      </c>
      <c r="C554" s="38" t="s">
        <v>6549</v>
      </c>
      <c r="D554" s="38">
        <v>50</v>
      </c>
      <c r="E554" s="38" t="s">
        <v>792</v>
      </c>
    </row>
    <row r="555" spans="1:5">
      <c r="A555" s="38" t="s">
        <v>677</v>
      </c>
      <c r="B555" s="38" t="s">
        <v>6546</v>
      </c>
      <c r="C555" s="38" t="s">
        <v>6548</v>
      </c>
      <c r="D555" s="38">
        <v>50</v>
      </c>
      <c r="E555" s="38" t="s">
        <v>792</v>
      </c>
    </row>
    <row r="556" spans="1:5">
      <c r="A556" s="38" t="s">
        <v>678</v>
      </c>
      <c r="B556" s="38" t="s">
        <v>6546</v>
      </c>
      <c r="C556" s="38" t="s">
        <v>6547</v>
      </c>
      <c r="D556" s="38">
        <v>50</v>
      </c>
      <c r="E556" s="38" t="s">
        <v>792</v>
      </c>
    </row>
    <row r="557" spans="1:5">
      <c r="A557" s="38" t="s">
        <v>680</v>
      </c>
      <c r="B557" s="38" t="s">
        <v>6546</v>
      </c>
      <c r="C557" s="38" t="s">
        <v>6545</v>
      </c>
      <c r="D557" s="38">
        <v>50</v>
      </c>
      <c r="E557" s="38" t="s">
        <v>792</v>
      </c>
    </row>
    <row r="558" spans="1:5">
      <c r="A558" s="38" t="s">
        <v>679</v>
      </c>
      <c r="B558" s="38" t="s">
        <v>6546</v>
      </c>
      <c r="C558" s="38" t="s">
        <v>6545</v>
      </c>
      <c r="D558" s="38">
        <v>50</v>
      </c>
      <c r="E558" s="38" t="s">
        <v>792</v>
      </c>
    </row>
    <row r="559" spans="1:5">
      <c r="A559" s="38" t="s">
        <v>685</v>
      </c>
      <c r="B559" s="38" t="s">
        <v>6538</v>
      </c>
      <c r="C559" s="38" t="s">
        <v>6544</v>
      </c>
      <c r="D559" s="38">
        <v>50</v>
      </c>
      <c r="E559" s="38" t="s">
        <v>792</v>
      </c>
    </row>
    <row r="560" spans="1:5">
      <c r="A560" s="38" t="s">
        <v>6543</v>
      </c>
      <c r="B560" s="38" t="s">
        <v>6538</v>
      </c>
      <c r="C560" s="38" t="s">
        <v>6542</v>
      </c>
      <c r="D560" s="38">
        <v>50</v>
      </c>
      <c r="E560" s="38" t="s">
        <v>792</v>
      </c>
    </row>
    <row r="561" spans="1:5">
      <c r="A561" s="38" t="s">
        <v>682</v>
      </c>
      <c r="B561" s="38" t="s">
        <v>6538</v>
      </c>
      <c r="C561" s="38" t="s">
        <v>6540</v>
      </c>
      <c r="D561" s="38">
        <v>50</v>
      </c>
      <c r="E561" s="38" t="s">
        <v>792</v>
      </c>
    </row>
    <row r="562" spans="1:5">
      <c r="A562" s="38" t="s">
        <v>684</v>
      </c>
      <c r="B562" s="38" t="s">
        <v>6538</v>
      </c>
      <c r="C562" s="38" t="s">
        <v>4953</v>
      </c>
      <c r="D562" s="38">
        <v>50</v>
      </c>
      <c r="E562" s="38" t="s">
        <v>792</v>
      </c>
    </row>
    <row r="563" spans="1:5">
      <c r="A563" s="38" t="s">
        <v>6541</v>
      </c>
      <c r="B563" s="38" t="s">
        <v>6538</v>
      </c>
      <c r="C563" s="38" t="s">
        <v>6537</v>
      </c>
      <c r="D563" s="38">
        <v>50</v>
      </c>
      <c r="E563" s="38" t="s">
        <v>792</v>
      </c>
    </row>
    <row r="564" spans="1:5">
      <c r="A564" s="38" t="s">
        <v>681</v>
      </c>
      <c r="B564" s="38" t="s">
        <v>6538</v>
      </c>
      <c r="C564" s="38" t="s">
        <v>6540</v>
      </c>
      <c r="D564" s="38">
        <v>50</v>
      </c>
      <c r="E564" s="38" t="s">
        <v>792</v>
      </c>
    </row>
    <row r="565" spans="1:5">
      <c r="A565" s="38" t="s">
        <v>683</v>
      </c>
      <c r="B565" s="38" t="s">
        <v>6538</v>
      </c>
      <c r="C565" s="38" t="s">
        <v>4953</v>
      </c>
      <c r="D565" s="38">
        <v>50</v>
      </c>
      <c r="E565" s="38" t="s">
        <v>792</v>
      </c>
    </row>
    <row r="566" spans="1:5">
      <c r="A566" s="38" t="s">
        <v>6539</v>
      </c>
      <c r="B566" s="38" t="s">
        <v>6538</v>
      </c>
      <c r="C566" s="38" t="s">
        <v>6537</v>
      </c>
      <c r="D566" s="38">
        <v>50</v>
      </c>
      <c r="E566" s="38" t="s">
        <v>792</v>
      </c>
    </row>
    <row r="567" spans="1:5">
      <c r="A567" s="38" t="s">
        <v>6536</v>
      </c>
      <c r="B567" s="38" t="s">
        <v>6527</v>
      </c>
      <c r="C567" s="38" t="s">
        <v>6535</v>
      </c>
      <c r="D567" s="38">
        <v>50</v>
      </c>
      <c r="E567" s="38" t="s">
        <v>792</v>
      </c>
    </row>
    <row r="568" spans="1:5">
      <c r="A568" s="38" t="s">
        <v>6534</v>
      </c>
      <c r="B568" s="38" t="s">
        <v>6527</v>
      </c>
      <c r="C568" s="38" t="s">
        <v>6529</v>
      </c>
      <c r="D568" s="38">
        <v>50</v>
      </c>
      <c r="E568" s="38" t="s">
        <v>792</v>
      </c>
    </row>
    <row r="569" spans="1:5">
      <c r="A569" s="38" t="s">
        <v>6533</v>
      </c>
      <c r="B569" s="38" t="s">
        <v>6527</v>
      </c>
      <c r="C569" s="38" t="s">
        <v>6529</v>
      </c>
      <c r="D569" s="38">
        <v>50</v>
      </c>
      <c r="E569" s="38" t="s">
        <v>792</v>
      </c>
    </row>
    <row r="570" spans="1:5">
      <c r="A570" s="38" t="s">
        <v>6532</v>
      </c>
      <c r="B570" s="38" t="s">
        <v>6527</v>
      </c>
      <c r="C570" s="38" t="s">
        <v>6529</v>
      </c>
      <c r="D570" s="38">
        <v>50</v>
      </c>
      <c r="E570" s="38" t="s">
        <v>792</v>
      </c>
    </row>
    <row r="571" spans="1:5">
      <c r="A571" s="38" t="s">
        <v>6531</v>
      </c>
      <c r="B571" s="38" t="s">
        <v>6527</v>
      </c>
      <c r="C571" s="38" t="s">
        <v>6526</v>
      </c>
      <c r="D571" s="38">
        <v>50</v>
      </c>
      <c r="E571" s="38" t="s">
        <v>792</v>
      </c>
    </row>
    <row r="572" spans="1:5">
      <c r="A572" s="38" t="s">
        <v>6530</v>
      </c>
      <c r="B572" s="38" t="s">
        <v>6527</v>
      </c>
      <c r="C572" s="38" t="s">
        <v>6529</v>
      </c>
      <c r="D572" s="38">
        <v>50</v>
      </c>
      <c r="E572" s="38" t="s">
        <v>792</v>
      </c>
    </row>
    <row r="573" spans="1:5">
      <c r="A573" s="38" t="s">
        <v>6528</v>
      </c>
      <c r="B573" s="38" t="s">
        <v>6527</v>
      </c>
      <c r="C573" s="38" t="s">
        <v>6526</v>
      </c>
      <c r="D573" s="38">
        <v>50</v>
      </c>
      <c r="E573" s="38" t="s">
        <v>792</v>
      </c>
    </row>
    <row r="574" spans="1:5">
      <c r="A574" s="38" t="s">
        <v>686</v>
      </c>
      <c r="B574" s="38" t="s">
        <v>6521</v>
      </c>
      <c r="C574" s="38" t="s">
        <v>6525</v>
      </c>
      <c r="D574" s="38">
        <v>50</v>
      </c>
      <c r="E574" s="38" t="s">
        <v>792</v>
      </c>
    </row>
    <row r="575" spans="1:5">
      <c r="A575" s="38" t="s">
        <v>687</v>
      </c>
      <c r="B575" s="38" t="s">
        <v>6521</v>
      </c>
      <c r="C575" s="38" t="s">
        <v>6524</v>
      </c>
      <c r="D575" s="38">
        <v>50</v>
      </c>
      <c r="E575" s="38" t="s">
        <v>792</v>
      </c>
    </row>
    <row r="576" spans="1:5">
      <c r="A576" s="38" t="s">
        <v>688</v>
      </c>
      <c r="B576" s="38" t="s">
        <v>6521</v>
      </c>
      <c r="C576" s="38" t="s">
        <v>6523</v>
      </c>
      <c r="D576" s="38">
        <v>50</v>
      </c>
      <c r="E576" s="38" t="s">
        <v>792</v>
      </c>
    </row>
    <row r="577" spans="1:5">
      <c r="A577" s="38" t="s">
        <v>6522</v>
      </c>
      <c r="B577" s="38" t="s">
        <v>6521</v>
      </c>
      <c r="C577" s="38" t="s">
        <v>6520</v>
      </c>
      <c r="D577" s="38">
        <v>50</v>
      </c>
      <c r="E577" s="38" t="s">
        <v>792</v>
      </c>
    </row>
    <row r="578" spans="1:5">
      <c r="A578" s="38" t="s">
        <v>690</v>
      </c>
      <c r="B578" s="38" t="s">
        <v>6513</v>
      </c>
      <c r="C578" s="38" t="s">
        <v>6517</v>
      </c>
      <c r="D578" s="38">
        <v>50</v>
      </c>
      <c r="E578" s="38" t="s">
        <v>792</v>
      </c>
    </row>
    <row r="579" spans="1:5">
      <c r="A579" s="38" t="s">
        <v>6519</v>
      </c>
      <c r="B579" s="38" t="s">
        <v>6513</v>
      </c>
      <c r="C579" s="38" t="s">
        <v>6515</v>
      </c>
      <c r="D579" s="38">
        <v>50</v>
      </c>
      <c r="E579" s="38" t="s">
        <v>792</v>
      </c>
    </row>
    <row r="580" spans="1:5">
      <c r="A580" s="38" t="s">
        <v>6518</v>
      </c>
      <c r="B580" s="38" t="s">
        <v>6513</v>
      </c>
      <c r="C580" s="38" t="s">
        <v>6512</v>
      </c>
      <c r="D580" s="38">
        <v>50</v>
      </c>
      <c r="E580" s="38" t="s">
        <v>792</v>
      </c>
    </row>
    <row r="581" spans="1:5">
      <c r="A581" s="38" t="s">
        <v>689</v>
      </c>
      <c r="B581" s="38" t="s">
        <v>6513</v>
      </c>
      <c r="C581" s="38" t="s">
        <v>6517</v>
      </c>
      <c r="D581" s="38">
        <v>50</v>
      </c>
      <c r="E581" s="38" t="s">
        <v>792</v>
      </c>
    </row>
    <row r="582" spans="1:5">
      <c r="A582" s="38" t="s">
        <v>6516</v>
      </c>
      <c r="B582" s="38" t="s">
        <v>6513</v>
      </c>
      <c r="C582" s="38" t="s">
        <v>6515</v>
      </c>
      <c r="D582" s="38">
        <v>50</v>
      </c>
      <c r="E582" s="38" t="s">
        <v>792</v>
      </c>
    </row>
    <row r="583" spans="1:5">
      <c r="A583" s="38" t="s">
        <v>6514</v>
      </c>
      <c r="B583" s="38" t="s">
        <v>6513</v>
      </c>
      <c r="C583" s="38" t="s">
        <v>6512</v>
      </c>
      <c r="D583" s="38">
        <v>50</v>
      </c>
      <c r="E583" s="38" t="s">
        <v>792</v>
      </c>
    </row>
    <row r="584" spans="1:5">
      <c r="A584" s="38" t="s">
        <v>6511</v>
      </c>
      <c r="B584" s="38" t="s">
        <v>6509</v>
      </c>
      <c r="C584" s="38" t="s">
        <v>6508</v>
      </c>
      <c r="D584" s="38">
        <v>50</v>
      </c>
      <c r="E584" s="38" t="s">
        <v>792</v>
      </c>
    </row>
    <row r="585" spans="1:5">
      <c r="A585" s="38" t="s">
        <v>6510</v>
      </c>
      <c r="B585" s="38" t="s">
        <v>6509</v>
      </c>
      <c r="C585" s="38" t="s">
        <v>6508</v>
      </c>
      <c r="D585" s="38">
        <v>50</v>
      </c>
      <c r="E585" s="38" t="s">
        <v>792</v>
      </c>
    </row>
    <row r="586" spans="1:5">
      <c r="A586" s="38" t="s">
        <v>6507</v>
      </c>
      <c r="B586" s="38" t="s">
        <v>6481</v>
      </c>
      <c r="C586" s="38" t="s">
        <v>6493</v>
      </c>
      <c r="D586" s="38">
        <v>50</v>
      </c>
      <c r="E586" s="38" t="s">
        <v>792</v>
      </c>
    </row>
    <row r="587" spans="1:5">
      <c r="A587" s="38" t="s">
        <v>50</v>
      </c>
      <c r="B587" s="38" t="s">
        <v>6481</v>
      </c>
      <c r="C587" s="38" t="s">
        <v>6492</v>
      </c>
      <c r="D587" s="38">
        <v>50</v>
      </c>
      <c r="E587" s="38" t="s">
        <v>792</v>
      </c>
    </row>
    <row r="588" spans="1:5">
      <c r="A588" s="38" t="s">
        <v>6506</v>
      </c>
      <c r="B588" s="38" t="s">
        <v>6481</v>
      </c>
      <c r="C588" s="38" t="s">
        <v>6492</v>
      </c>
      <c r="D588" s="38">
        <v>50</v>
      </c>
      <c r="E588" s="38" t="s">
        <v>792</v>
      </c>
    </row>
    <row r="589" spans="1:5">
      <c r="A589" s="38" t="s">
        <v>6505</v>
      </c>
      <c r="B589" s="38" t="s">
        <v>6481</v>
      </c>
      <c r="C589" s="38" t="s">
        <v>6490</v>
      </c>
      <c r="D589" s="38">
        <v>50</v>
      </c>
      <c r="E589" s="38" t="s">
        <v>792</v>
      </c>
    </row>
    <row r="590" spans="1:5">
      <c r="A590" s="38" t="s">
        <v>6504</v>
      </c>
      <c r="B590" s="38" t="s">
        <v>6481</v>
      </c>
      <c r="C590" s="38" t="s">
        <v>6490</v>
      </c>
      <c r="D590" s="38">
        <v>50</v>
      </c>
      <c r="E590" s="38" t="s">
        <v>792</v>
      </c>
    </row>
    <row r="591" spans="1:5">
      <c r="A591" s="38" t="s">
        <v>6503</v>
      </c>
      <c r="B591" s="38" t="s">
        <v>6481</v>
      </c>
      <c r="C591" s="38" t="s">
        <v>6488</v>
      </c>
      <c r="D591" s="38">
        <v>50</v>
      </c>
      <c r="E591" s="38" t="s">
        <v>792</v>
      </c>
    </row>
    <row r="592" spans="1:5">
      <c r="A592" s="38" t="s">
        <v>6502</v>
      </c>
      <c r="B592" s="38" t="s">
        <v>6481</v>
      </c>
      <c r="C592" s="38" t="s">
        <v>6488</v>
      </c>
      <c r="D592" s="38">
        <v>50</v>
      </c>
      <c r="E592" s="38" t="s">
        <v>792</v>
      </c>
    </row>
    <row r="593" spans="1:5">
      <c r="A593" s="38" t="s">
        <v>6501</v>
      </c>
      <c r="B593" s="38" t="s">
        <v>6481</v>
      </c>
      <c r="C593" s="38" t="s">
        <v>6486</v>
      </c>
      <c r="D593" s="38">
        <v>50</v>
      </c>
      <c r="E593" s="38" t="s">
        <v>792</v>
      </c>
    </row>
    <row r="594" spans="1:5">
      <c r="A594" s="38" t="s">
        <v>6500</v>
      </c>
      <c r="B594" s="38" t="s">
        <v>6481</v>
      </c>
      <c r="C594" s="38" t="s">
        <v>6484</v>
      </c>
      <c r="D594" s="38">
        <v>50</v>
      </c>
      <c r="E594" s="38" t="s">
        <v>792</v>
      </c>
    </row>
    <row r="595" spans="1:5">
      <c r="A595" s="38" t="s">
        <v>6499</v>
      </c>
      <c r="B595" s="38" t="s">
        <v>6481</v>
      </c>
      <c r="C595" s="38" t="s">
        <v>6493</v>
      </c>
      <c r="D595" s="38">
        <v>50</v>
      </c>
      <c r="E595" s="38" t="s">
        <v>792</v>
      </c>
    </row>
    <row r="596" spans="1:5">
      <c r="A596" s="38" t="s">
        <v>51</v>
      </c>
      <c r="B596" s="38" t="s">
        <v>6481</v>
      </c>
      <c r="C596" s="38" t="s">
        <v>6492</v>
      </c>
      <c r="D596" s="38">
        <v>50</v>
      </c>
      <c r="E596" s="38" t="s">
        <v>792</v>
      </c>
    </row>
    <row r="597" spans="1:5">
      <c r="A597" s="38" t="s">
        <v>6498</v>
      </c>
      <c r="B597" s="38" t="s">
        <v>6481</v>
      </c>
      <c r="C597" s="38" t="s">
        <v>6490</v>
      </c>
      <c r="D597" s="38">
        <v>50</v>
      </c>
      <c r="E597" s="38" t="s">
        <v>792</v>
      </c>
    </row>
    <row r="598" spans="1:5">
      <c r="A598" s="38" t="s">
        <v>6497</v>
      </c>
      <c r="B598" s="38" t="s">
        <v>6481</v>
      </c>
      <c r="C598" s="38" t="s">
        <v>6488</v>
      </c>
      <c r="D598" s="38">
        <v>50</v>
      </c>
      <c r="E598" s="38" t="s">
        <v>792</v>
      </c>
    </row>
    <row r="599" spans="1:5">
      <c r="A599" s="38" t="s">
        <v>6496</v>
      </c>
      <c r="B599" s="38" t="s">
        <v>6481</v>
      </c>
      <c r="C599" s="38" t="s">
        <v>6486</v>
      </c>
      <c r="D599" s="38">
        <v>50</v>
      </c>
      <c r="E599" s="38" t="s">
        <v>792</v>
      </c>
    </row>
    <row r="600" spans="1:5">
      <c r="A600" s="38" t="s">
        <v>6495</v>
      </c>
      <c r="B600" s="38" t="s">
        <v>6481</v>
      </c>
      <c r="C600" s="38" t="s">
        <v>6484</v>
      </c>
      <c r="D600" s="38">
        <v>50</v>
      </c>
      <c r="E600" s="38" t="s">
        <v>792</v>
      </c>
    </row>
    <row r="601" spans="1:5">
      <c r="A601" s="38" t="s">
        <v>6494</v>
      </c>
      <c r="B601" s="38" t="s">
        <v>6481</v>
      </c>
      <c r="C601" s="38" t="s">
        <v>6493</v>
      </c>
      <c r="D601" s="38">
        <v>50</v>
      </c>
      <c r="E601" s="38" t="s">
        <v>792</v>
      </c>
    </row>
    <row r="602" spans="1:5">
      <c r="A602" s="38" t="s">
        <v>52</v>
      </c>
      <c r="B602" s="38" t="s">
        <v>6481</v>
      </c>
      <c r="C602" s="38" t="s">
        <v>6492</v>
      </c>
      <c r="D602" s="38">
        <v>50</v>
      </c>
      <c r="E602" s="38" t="s">
        <v>792</v>
      </c>
    </row>
    <row r="603" spans="1:5">
      <c r="A603" s="38" t="s">
        <v>6491</v>
      </c>
      <c r="B603" s="38" t="s">
        <v>6481</v>
      </c>
      <c r="C603" s="38" t="s">
        <v>6490</v>
      </c>
      <c r="D603" s="38">
        <v>50</v>
      </c>
      <c r="E603" s="38" t="s">
        <v>792</v>
      </c>
    </row>
    <row r="604" spans="1:5">
      <c r="A604" s="38" t="s">
        <v>6489</v>
      </c>
      <c r="B604" s="38" t="s">
        <v>6481</v>
      </c>
      <c r="C604" s="38" t="s">
        <v>6488</v>
      </c>
      <c r="D604" s="38">
        <v>50</v>
      </c>
      <c r="E604" s="38" t="s">
        <v>792</v>
      </c>
    </row>
    <row r="605" spans="1:5">
      <c r="A605" s="38" t="s">
        <v>6487</v>
      </c>
      <c r="B605" s="38" t="s">
        <v>6481</v>
      </c>
      <c r="C605" s="38" t="s">
        <v>6486</v>
      </c>
      <c r="D605" s="38">
        <v>50</v>
      </c>
      <c r="E605" s="38" t="s">
        <v>792</v>
      </c>
    </row>
    <row r="606" spans="1:5">
      <c r="A606" s="38" t="s">
        <v>6485</v>
      </c>
      <c r="B606" s="38" t="s">
        <v>6481</v>
      </c>
      <c r="C606" s="38" t="s">
        <v>6484</v>
      </c>
      <c r="D606" s="38">
        <v>50</v>
      </c>
      <c r="E606" s="38" t="s">
        <v>792</v>
      </c>
    </row>
    <row r="607" spans="1:5">
      <c r="A607" s="38" t="s">
        <v>6483</v>
      </c>
      <c r="B607" s="38" t="s">
        <v>6481</v>
      </c>
      <c r="C607" s="38" t="s">
        <v>6480</v>
      </c>
      <c r="D607" s="38">
        <v>50</v>
      </c>
      <c r="E607" s="38" t="s">
        <v>792</v>
      </c>
    </row>
    <row r="608" spans="1:5">
      <c r="A608" s="38" t="s">
        <v>6482</v>
      </c>
      <c r="B608" s="38" t="s">
        <v>6481</v>
      </c>
      <c r="C608" s="38" t="s">
        <v>6480</v>
      </c>
      <c r="D608" s="38">
        <v>50</v>
      </c>
      <c r="E608" s="38" t="s">
        <v>792</v>
      </c>
    </row>
    <row r="609" spans="1:5">
      <c r="A609" s="38" t="s">
        <v>6479</v>
      </c>
      <c r="B609" s="38" t="s">
        <v>6476</v>
      </c>
      <c r="C609" s="38" t="s">
        <v>6475</v>
      </c>
      <c r="D609" s="38">
        <v>50</v>
      </c>
      <c r="E609" s="38" t="s">
        <v>792</v>
      </c>
    </row>
    <row r="610" spans="1:5">
      <c r="A610" s="38" t="s">
        <v>6478</v>
      </c>
      <c r="B610" s="38" t="s">
        <v>6476</v>
      </c>
      <c r="C610" s="38" t="s">
        <v>6475</v>
      </c>
      <c r="D610" s="38">
        <v>50</v>
      </c>
      <c r="E610" s="38" t="s">
        <v>792</v>
      </c>
    </row>
    <row r="611" spans="1:5">
      <c r="A611" s="38" t="s">
        <v>6477</v>
      </c>
      <c r="B611" s="38" t="s">
        <v>6476</v>
      </c>
      <c r="C611" s="38" t="s">
        <v>6475</v>
      </c>
      <c r="D611" s="38">
        <v>50</v>
      </c>
      <c r="E611" s="38" t="s">
        <v>792</v>
      </c>
    </row>
    <row r="612" spans="1:5">
      <c r="A612" s="38" t="s">
        <v>6474</v>
      </c>
      <c r="B612" s="38" t="s">
        <v>6473</v>
      </c>
      <c r="C612" s="38" t="s">
        <v>6472</v>
      </c>
      <c r="D612" s="38">
        <v>50</v>
      </c>
      <c r="E612" s="38" t="s">
        <v>792</v>
      </c>
    </row>
    <row r="613" spans="1:5">
      <c r="A613" s="38" t="s">
        <v>6471</v>
      </c>
      <c r="B613" s="38" t="s">
        <v>6469</v>
      </c>
      <c r="C613" s="38" t="s">
        <v>6468</v>
      </c>
      <c r="D613" s="38">
        <v>50</v>
      </c>
      <c r="E613" s="38" t="s">
        <v>792</v>
      </c>
    </row>
    <row r="614" spans="1:5">
      <c r="A614" s="38" t="s">
        <v>6470</v>
      </c>
      <c r="B614" s="38" t="s">
        <v>6469</v>
      </c>
      <c r="C614" s="38" t="s">
        <v>6468</v>
      </c>
      <c r="D614" s="38">
        <v>50</v>
      </c>
      <c r="E614" s="38" t="s">
        <v>792</v>
      </c>
    </row>
    <row r="615" spans="1:5">
      <c r="A615" s="38" t="s">
        <v>6467</v>
      </c>
      <c r="B615" s="38" t="s">
        <v>6410</v>
      </c>
      <c r="C615" s="38" t="s">
        <v>6466</v>
      </c>
      <c r="D615" s="38">
        <v>50</v>
      </c>
      <c r="E615" s="38" t="s">
        <v>792</v>
      </c>
    </row>
    <row r="616" spans="1:5">
      <c r="A616" s="38" t="s">
        <v>6465</v>
      </c>
      <c r="B616" s="38" t="s">
        <v>6410</v>
      </c>
      <c r="C616" s="38" t="s">
        <v>6464</v>
      </c>
      <c r="D616" s="38">
        <v>50</v>
      </c>
      <c r="E616" s="38" t="s">
        <v>792</v>
      </c>
    </row>
    <row r="617" spans="1:5">
      <c r="A617" s="38" t="s">
        <v>6463</v>
      </c>
      <c r="B617" s="38" t="s">
        <v>6410</v>
      </c>
      <c r="C617" s="38" t="s">
        <v>6462</v>
      </c>
      <c r="D617" s="38">
        <v>50</v>
      </c>
      <c r="E617" s="38" t="s">
        <v>792</v>
      </c>
    </row>
    <row r="618" spans="1:5">
      <c r="A618" s="38" t="s">
        <v>6461</v>
      </c>
      <c r="B618" s="38" t="s">
        <v>6410</v>
      </c>
      <c r="C618" s="38" t="s">
        <v>6460</v>
      </c>
      <c r="D618" s="38">
        <v>50</v>
      </c>
      <c r="E618" s="38" t="s">
        <v>792</v>
      </c>
    </row>
    <row r="619" spans="1:5">
      <c r="A619" s="38" t="s">
        <v>6459</v>
      </c>
      <c r="B619" s="38" t="s">
        <v>6410</v>
      </c>
      <c r="C619" s="38" t="s">
        <v>6458</v>
      </c>
      <c r="D619" s="38">
        <v>50</v>
      </c>
      <c r="E619" s="38" t="s">
        <v>792</v>
      </c>
    </row>
    <row r="620" spans="1:5">
      <c r="A620" s="38" t="s">
        <v>6457</v>
      </c>
      <c r="B620" s="38" t="s">
        <v>6410</v>
      </c>
      <c r="C620" s="38" t="s">
        <v>6456</v>
      </c>
      <c r="D620" s="38">
        <v>50</v>
      </c>
      <c r="E620" s="38" t="s">
        <v>792</v>
      </c>
    </row>
    <row r="621" spans="1:5">
      <c r="A621" s="38" t="s">
        <v>6455</v>
      </c>
      <c r="B621" s="38" t="s">
        <v>6410</v>
      </c>
      <c r="C621" s="38" t="s">
        <v>6454</v>
      </c>
      <c r="D621" s="38">
        <v>50</v>
      </c>
      <c r="E621" s="38" t="s">
        <v>792</v>
      </c>
    </row>
    <row r="622" spans="1:5">
      <c r="A622" s="38" t="s">
        <v>6453</v>
      </c>
      <c r="B622" s="38" t="s">
        <v>6410</v>
      </c>
      <c r="C622" s="38" t="s">
        <v>6452</v>
      </c>
      <c r="D622" s="38">
        <v>50</v>
      </c>
      <c r="E622" s="38" t="s">
        <v>792</v>
      </c>
    </row>
    <row r="623" spans="1:5">
      <c r="A623" s="38" t="s">
        <v>6451</v>
      </c>
      <c r="B623" s="38" t="s">
        <v>6410</v>
      </c>
      <c r="C623" s="38" t="s">
        <v>6450</v>
      </c>
      <c r="D623" s="38">
        <v>50</v>
      </c>
      <c r="E623" s="38" t="s">
        <v>792</v>
      </c>
    </row>
    <row r="624" spans="1:5">
      <c r="A624" s="38" t="s">
        <v>6449</v>
      </c>
      <c r="B624" s="38" t="s">
        <v>6410</v>
      </c>
      <c r="C624" s="38" t="s">
        <v>6448</v>
      </c>
      <c r="D624" s="38">
        <v>50</v>
      </c>
      <c r="E624" s="38" t="s">
        <v>792</v>
      </c>
    </row>
    <row r="625" spans="1:5">
      <c r="A625" s="38" t="s">
        <v>6447</v>
      </c>
      <c r="B625" s="38" t="s">
        <v>6410</v>
      </c>
      <c r="C625" s="38" t="s">
        <v>6418</v>
      </c>
      <c r="D625" s="38">
        <v>50</v>
      </c>
      <c r="E625" s="38" t="s">
        <v>792</v>
      </c>
    </row>
    <row r="626" spans="1:5">
      <c r="A626" s="38" t="s">
        <v>6446</v>
      </c>
      <c r="B626" s="38" t="s">
        <v>6410</v>
      </c>
      <c r="C626" s="38" t="s">
        <v>6416</v>
      </c>
      <c r="D626" s="38">
        <v>50</v>
      </c>
      <c r="E626" s="38" t="s">
        <v>792</v>
      </c>
    </row>
    <row r="627" spans="1:5">
      <c r="A627" s="38" t="s">
        <v>6445</v>
      </c>
      <c r="B627" s="38" t="s">
        <v>6410</v>
      </c>
      <c r="C627" s="38" t="s">
        <v>6414</v>
      </c>
      <c r="D627" s="38">
        <v>50</v>
      </c>
      <c r="E627" s="38" t="s">
        <v>792</v>
      </c>
    </row>
    <row r="628" spans="1:5">
      <c r="A628" s="38" t="s">
        <v>6444</v>
      </c>
      <c r="B628" s="38" t="s">
        <v>6410</v>
      </c>
      <c r="C628" s="38" t="s">
        <v>6412</v>
      </c>
      <c r="D628" s="38">
        <v>50</v>
      </c>
      <c r="E628" s="38" t="s">
        <v>792</v>
      </c>
    </row>
    <row r="629" spans="1:5">
      <c r="A629" s="38" t="s">
        <v>6443</v>
      </c>
      <c r="B629" s="38" t="s">
        <v>6410</v>
      </c>
      <c r="C629" s="38" t="s">
        <v>6409</v>
      </c>
      <c r="D629" s="38">
        <v>50</v>
      </c>
      <c r="E629" s="38" t="s">
        <v>792</v>
      </c>
    </row>
    <row r="630" spans="1:5">
      <c r="A630" s="38" t="s">
        <v>6442</v>
      </c>
      <c r="B630" s="38" t="s">
        <v>6410</v>
      </c>
      <c r="C630" s="38" t="s">
        <v>6430</v>
      </c>
      <c r="D630" s="38">
        <v>50</v>
      </c>
      <c r="E630" s="38" t="s">
        <v>792</v>
      </c>
    </row>
    <row r="631" spans="1:5">
      <c r="A631" s="38" t="s">
        <v>6441</v>
      </c>
      <c r="B631" s="38" t="s">
        <v>6410</v>
      </c>
      <c r="C631" s="38" t="s">
        <v>6428</v>
      </c>
      <c r="D631" s="38">
        <v>50</v>
      </c>
      <c r="E631" s="38" t="s">
        <v>792</v>
      </c>
    </row>
    <row r="632" spans="1:5">
      <c r="A632" s="38" t="s">
        <v>6440</v>
      </c>
      <c r="B632" s="38" t="s">
        <v>6410</v>
      </c>
      <c r="C632" s="38" t="s">
        <v>6426</v>
      </c>
      <c r="D632" s="38">
        <v>50</v>
      </c>
      <c r="E632" s="38" t="s">
        <v>792</v>
      </c>
    </row>
    <row r="633" spans="1:5">
      <c r="A633" s="38" t="s">
        <v>6439</v>
      </c>
      <c r="B633" s="38" t="s">
        <v>6410</v>
      </c>
      <c r="C633" s="38" t="s">
        <v>6424</v>
      </c>
      <c r="D633" s="38">
        <v>50</v>
      </c>
      <c r="E633" s="38" t="s">
        <v>792</v>
      </c>
    </row>
    <row r="634" spans="1:5">
      <c r="A634" s="38" t="s">
        <v>6438</v>
      </c>
      <c r="B634" s="38" t="s">
        <v>6410</v>
      </c>
      <c r="C634" s="38" t="s">
        <v>6422</v>
      </c>
      <c r="D634" s="38">
        <v>50</v>
      </c>
      <c r="E634" s="38" t="s">
        <v>792</v>
      </c>
    </row>
    <row r="635" spans="1:5">
      <c r="A635" s="38" t="s">
        <v>6437</v>
      </c>
      <c r="B635" s="38" t="s">
        <v>6410</v>
      </c>
      <c r="C635" s="38" t="s">
        <v>6420</v>
      </c>
      <c r="D635" s="38">
        <v>50</v>
      </c>
      <c r="E635" s="38" t="s">
        <v>792</v>
      </c>
    </row>
    <row r="636" spans="1:5">
      <c r="A636" s="38" t="s">
        <v>6436</v>
      </c>
      <c r="B636" s="38" t="s">
        <v>6410</v>
      </c>
      <c r="C636" s="38" t="s">
        <v>6418</v>
      </c>
      <c r="D636" s="38">
        <v>50</v>
      </c>
      <c r="E636" s="38" t="s">
        <v>792</v>
      </c>
    </row>
    <row r="637" spans="1:5">
      <c r="A637" s="38" t="s">
        <v>6435</v>
      </c>
      <c r="B637" s="38" t="s">
        <v>6410</v>
      </c>
      <c r="C637" s="38" t="s">
        <v>6416</v>
      </c>
      <c r="D637" s="38">
        <v>50</v>
      </c>
      <c r="E637" s="38" t="s">
        <v>792</v>
      </c>
    </row>
    <row r="638" spans="1:5">
      <c r="A638" s="38" t="s">
        <v>6434</v>
      </c>
      <c r="B638" s="38" t="s">
        <v>6410</v>
      </c>
      <c r="C638" s="38" t="s">
        <v>6414</v>
      </c>
      <c r="D638" s="38">
        <v>50</v>
      </c>
      <c r="E638" s="38" t="s">
        <v>792</v>
      </c>
    </row>
    <row r="639" spans="1:5">
      <c r="A639" s="38" t="s">
        <v>6433</v>
      </c>
      <c r="B639" s="38" t="s">
        <v>6410</v>
      </c>
      <c r="C639" s="38" t="s">
        <v>6412</v>
      </c>
      <c r="D639" s="38">
        <v>50</v>
      </c>
      <c r="E639" s="38" t="s">
        <v>792</v>
      </c>
    </row>
    <row r="640" spans="1:5">
      <c r="A640" s="38" t="s">
        <v>6432</v>
      </c>
      <c r="B640" s="38" t="s">
        <v>6410</v>
      </c>
      <c r="C640" s="38" t="s">
        <v>6409</v>
      </c>
      <c r="D640" s="38">
        <v>50</v>
      </c>
      <c r="E640" s="38" t="s">
        <v>792</v>
      </c>
    </row>
    <row r="641" spans="1:5">
      <c r="A641" s="38" t="s">
        <v>6431</v>
      </c>
      <c r="B641" s="38" t="s">
        <v>6410</v>
      </c>
      <c r="C641" s="38" t="s">
        <v>6430</v>
      </c>
      <c r="D641" s="38">
        <v>50</v>
      </c>
      <c r="E641" s="38" t="s">
        <v>792</v>
      </c>
    </row>
    <row r="642" spans="1:5">
      <c r="A642" s="38" t="s">
        <v>6429</v>
      </c>
      <c r="B642" s="38" t="s">
        <v>6410</v>
      </c>
      <c r="C642" s="38" t="s">
        <v>6428</v>
      </c>
      <c r="D642" s="38">
        <v>50</v>
      </c>
      <c r="E642" s="38" t="s">
        <v>792</v>
      </c>
    </row>
    <row r="643" spans="1:5">
      <c r="A643" s="38" t="s">
        <v>6427</v>
      </c>
      <c r="B643" s="38" t="s">
        <v>6410</v>
      </c>
      <c r="C643" s="38" t="s">
        <v>6426</v>
      </c>
      <c r="D643" s="38">
        <v>50</v>
      </c>
      <c r="E643" s="38" t="s">
        <v>792</v>
      </c>
    </row>
    <row r="644" spans="1:5">
      <c r="A644" s="38" t="s">
        <v>6425</v>
      </c>
      <c r="B644" s="38" t="s">
        <v>6410</v>
      </c>
      <c r="C644" s="38" t="s">
        <v>6424</v>
      </c>
      <c r="D644" s="38">
        <v>50</v>
      </c>
      <c r="E644" s="38" t="s">
        <v>792</v>
      </c>
    </row>
    <row r="645" spans="1:5">
      <c r="A645" s="38" t="s">
        <v>6423</v>
      </c>
      <c r="B645" s="38" t="s">
        <v>6410</v>
      </c>
      <c r="C645" s="38" t="s">
        <v>6422</v>
      </c>
      <c r="D645" s="38">
        <v>50</v>
      </c>
      <c r="E645" s="38" t="s">
        <v>792</v>
      </c>
    </row>
    <row r="646" spans="1:5">
      <c r="A646" s="38" t="s">
        <v>6421</v>
      </c>
      <c r="B646" s="38" t="s">
        <v>6410</v>
      </c>
      <c r="C646" s="38" t="s">
        <v>6420</v>
      </c>
      <c r="D646" s="38">
        <v>50</v>
      </c>
      <c r="E646" s="38" t="s">
        <v>792</v>
      </c>
    </row>
    <row r="647" spans="1:5">
      <c r="A647" s="38" t="s">
        <v>6419</v>
      </c>
      <c r="B647" s="38" t="s">
        <v>6410</v>
      </c>
      <c r="C647" s="38" t="s">
        <v>6418</v>
      </c>
      <c r="D647" s="38">
        <v>50</v>
      </c>
      <c r="E647" s="38" t="s">
        <v>792</v>
      </c>
    </row>
    <row r="648" spans="1:5">
      <c r="A648" s="38" t="s">
        <v>6417</v>
      </c>
      <c r="B648" s="38" t="s">
        <v>6410</v>
      </c>
      <c r="C648" s="38" t="s">
        <v>6416</v>
      </c>
      <c r="D648" s="38">
        <v>50</v>
      </c>
      <c r="E648" s="38" t="s">
        <v>792</v>
      </c>
    </row>
    <row r="649" spans="1:5">
      <c r="A649" s="38" t="s">
        <v>6415</v>
      </c>
      <c r="B649" s="38" t="s">
        <v>6410</v>
      </c>
      <c r="C649" s="38" t="s">
        <v>6414</v>
      </c>
      <c r="D649" s="38">
        <v>50</v>
      </c>
      <c r="E649" s="38" t="s">
        <v>792</v>
      </c>
    </row>
    <row r="650" spans="1:5">
      <c r="A650" s="38" t="s">
        <v>6413</v>
      </c>
      <c r="B650" s="38" t="s">
        <v>6410</v>
      </c>
      <c r="C650" s="38" t="s">
        <v>6412</v>
      </c>
      <c r="D650" s="38">
        <v>50</v>
      </c>
      <c r="E650" s="38" t="s">
        <v>792</v>
      </c>
    </row>
    <row r="651" spans="1:5">
      <c r="A651" s="38" t="s">
        <v>6411</v>
      </c>
      <c r="B651" s="38" t="s">
        <v>6410</v>
      </c>
      <c r="C651" s="38" t="s">
        <v>6409</v>
      </c>
      <c r="D651" s="38">
        <v>50</v>
      </c>
      <c r="E651" s="38" t="s">
        <v>792</v>
      </c>
    </row>
    <row r="652" spans="1:5">
      <c r="A652" s="38" t="s">
        <v>6408</v>
      </c>
      <c r="B652" s="38" t="s">
        <v>6397</v>
      </c>
      <c r="C652" s="38" t="s">
        <v>6403</v>
      </c>
      <c r="D652" s="38">
        <v>50</v>
      </c>
      <c r="E652" s="38" t="s">
        <v>792</v>
      </c>
    </row>
    <row r="653" spans="1:5">
      <c r="A653" s="38" t="s">
        <v>6407</v>
      </c>
      <c r="B653" s="38" t="s">
        <v>6397</v>
      </c>
      <c r="C653" s="38" t="s">
        <v>6401</v>
      </c>
      <c r="D653" s="38">
        <v>50</v>
      </c>
      <c r="E653" s="38" t="s">
        <v>792</v>
      </c>
    </row>
    <row r="654" spans="1:5">
      <c r="A654" s="38" t="s">
        <v>6406</v>
      </c>
      <c r="B654" s="38" t="s">
        <v>6397</v>
      </c>
      <c r="C654" s="38" t="s">
        <v>6399</v>
      </c>
      <c r="D654" s="38">
        <v>50</v>
      </c>
      <c r="E654" s="38" t="s">
        <v>792</v>
      </c>
    </row>
    <row r="655" spans="1:5">
      <c r="A655" s="38" t="s">
        <v>6405</v>
      </c>
      <c r="B655" s="38" t="s">
        <v>6397</v>
      </c>
      <c r="C655" s="38" t="s">
        <v>6396</v>
      </c>
      <c r="D655" s="38">
        <v>50</v>
      </c>
      <c r="E655" s="38" t="s">
        <v>792</v>
      </c>
    </row>
    <row r="656" spans="1:5">
      <c r="A656" s="38" t="s">
        <v>6404</v>
      </c>
      <c r="B656" s="38" t="s">
        <v>6397</v>
      </c>
      <c r="C656" s="38" t="s">
        <v>6403</v>
      </c>
      <c r="D656" s="38">
        <v>50</v>
      </c>
      <c r="E656" s="38" t="s">
        <v>792</v>
      </c>
    </row>
    <row r="657" spans="1:5">
      <c r="A657" s="38" t="s">
        <v>6402</v>
      </c>
      <c r="B657" s="38" t="s">
        <v>6397</v>
      </c>
      <c r="C657" s="38" t="s">
        <v>6401</v>
      </c>
      <c r="D657" s="38">
        <v>50</v>
      </c>
      <c r="E657" s="38" t="s">
        <v>792</v>
      </c>
    </row>
    <row r="658" spans="1:5">
      <c r="A658" s="38" t="s">
        <v>6400</v>
      </c>
      <c r="B658" s="38" t="s">
        <v>6397</v>
      </c>
      <c r="C658" s="38" t="s">
        <v>6399</v>
      </c>
      <c r="D658" s="38">
        <v>50</v>
      </c>
      <c r="E658" s="38" t="s">
        <v>792</v>
      </c>
    </row>
    <row r="659" spans="1:5">
      <c r="A659" s="38" t="s">
        <v>6398</v>
      </c>
      <c r="B659" s="38" t="s">
        <v>6397</v>
      </c>
      <c r="C659" s="38" t="s">
        <v>6396</v>
      </c>
      <c r="D659" s="38">
        <v>50</v>
      </c>
      <c r="E659" s="38" t="s">
        <v>792</v>
      </c>
    </row>
    <row r="660" spans="1:5">
      <c r="A660" s="38" t="s">
        <v>6395</v>
      </c>
      <c r="B660" s="38" t="s">
        <v>6390</v>
      </c>
      <c r="C660" s="38" t="s">
        <v>6392</v>
      </c>
      <c r="D660" s="38">
        <v>50</v>
      </c>
      <c r="E660" s="38" t="s">
        <v>792</v>
      </c>
    </row>
    <row r="661" spans="1:5">
      <c r="A661" s="38" t="s">
        <v>6394</v>
      </c>
      <c r="B661" s="38" t="s">
        <v>6390</v>
      </c>
      <c r="C661" s="38" t="s">
        <v>6389</v>
      </c>
      <c r="D661" s="38">
        <v>50</v>
      </c>
      <c r="E661" s="38" t="s">
        <v>792</v>
      </c>
    </row>
    <row r="662" spans="1:5">
      <c r="A662" s="38" t="s">
        <v>6393</v>
      </c>
      <c r="B662" s="38" t="s">
        <v>6390</v>
      </c>
      <c r="C662" s="38" t="s">
        <v>6392</v>
      </c>
      <c r="D662" s="38">
        <v>50</v>
      </c>
      <c r="E662" s="38" t="s">
        <v>792</v>
      </c>
    </row>
    <row r="663" spans="1:5">
      <c r="A663" s="38" t="s">
        <v>6391</v>
      </c>
      <c r="B663" s="38" t="s">
        <v>6390</v>
      </c>
      <c r="C663" s="38" t="s">
        <v>6389</v>
      </c>
      <c r="D663" s="38">
        <v>50</v>
      </c>
      <c r="E663" s="38" t="s">
        <v>792</v>
      </c>
    </row>
    <row r="664" spans="1:5">
      <c r="A664" s="38" t="s">
        <v>6388</v>
      </c>
      <c r="B664" s="38" t="s">
        <v>6372</v>
      </c>
      <c r="C664" s="38" t="s">
        <v>6384</v>
      </c>
      <c r="D664" s="38">
        <v>50</v>
      </c>
      <c r="E664" s="38" t="s">
        <v>792</v>
      </c>
    </row>
    <row r="665" spans="1:5">
      <c r="A665" s="38" t="s">
        <v>6387</v>
      </c>
      <c r="B665" s="38" t="s">
        <v>6372</v>
      </c>
      <c r="C665" s="38" t="s">
        <v>6382</v>
      </c>
      <c r="D665" s="38">
        <v>50</v>
      </c>
      <c r="E665" s="38" t="s">
        <v>792</v>
      </c>
    </row>
    <row r="666" spans="1:5">
      <c r="A666" s="38" t="s">
        <v>6386</v>
      </c>
      <c r="B666" s="38" t="s">
        <v>6372</v>
      </c>
      <c r="C666" s="38" t="s">
        <v>6371</v>
      </c>
      <c r="D666" s="38">
        <v>50</v>
      </c>
      <c r="E666" s="38" t="s">
        <v>792</v>
      </c>
    </row>
    <row r="667" spans="1:5">
      <c r="A667" s="38" t="s">
        <v>6385</v>
      </c>
      <c r="B667" s="38" t="s">
        <v>6372</v>
      </c>
      <c r="C667" s="38" t="s">
        <v>6384</v>
      </c>
      <c r="D667" s="38">
        <v>50</v>
      </c>
      <c r="E667" s="38" t="s">
        <v>792</v>
      </c>
    </row>
    <row r="668" spans="1:5">
      <c r="A668" s="38" t="s">
        <v>6383</v>
      </c>
      <c r="B668" s="38" t="s">
        <v>6372</v>
      </c>
      <c r="C668" s="38" t="s">
        <v>6382</v>
      </c>
      <c r="D668" s="38">
        <v>50</v>
      </c>
      <c r="E668" s="38" t="s">
        <v>792</v>
      </c>
    </row>
    <row r="669" spans="1:5">
      <c r="A669" s="38" t="s">
        <v>6381</v>
      </c>
      <c r="B669" s="38" t="s">
        <v>6372</v>
      </c>
      <c r="C669" s="38" t="s">
        <v>6380</v>
      </c>
      <c r="D669" s="38">
        <v>50</v>
      </c>
      <c r="E669" s="38" t="s">
        <v>792</v>
      </c>
    </row>
    <row r="670" spans="1:5">
      <c r="A670" s="38" t="s">
        <v>6379</v>
      </c>
      <c r="B670" s="38" t="s">
        <v>6372</v>
      </c>
      <c r="C670" s="38" t="s">
        <v>6378</v>
      </c>
      <c r="D670" s="38">
        <v>50</v>
      </c>
      <c r="E670" s="38" t="s">
        <v>792</v>
      </c>
    </row>
    <row r="671" spans="1:5">
      <c r="A671" s="38" t="s">
        <v>6377</v>
      </c>
      <c r="B671" s="38" t="s">
        <v>6372</v>
      </c>
      <c r="C671" s="38" t="s">
        <v>6376</v>
      </c>
      <c r="D671" s="38">
        <v>50</v>
      </c>
      <c r="E671" s="38" t="s">
        <v>792</v>
      </c>
    </row>
    <row r="672" spans="1:5">
      <c r="A672" s="38" t="s">
        <v>6375</v>
      </c>
      <c r="B672" s="38" t="s">
        <v>6372</v>
      </c>
      <c r="C672" s="38" t="s">
        <v>6374</v>
      </c>
      <c r="D672" s="38">
        <v>50</v>
      </c>
      <c r="E672" s="38" t="s">
        <v>792</v>
      </c>
    </row>
    <row r="673" spans="1:5">
      <c r="A673" s="38" t="s">
        <v>6373</v>
      </c>
      <c r="B673" s="38" t="s">
        <v>6372</v>
      </c>
      <c r="C673" s="38" t="s">
        <v>6371</v>
      </c>
      <c r="D673" s="38">
        <v>50</v>
      </c>
      <c r="E673" s="38" t="s">
        <v>792</v>
      </c>
    </row>
    <row r="674" spans="1:5">
      <c r="A674" s="38" t="s">
        <v>6370</v>
      </c>
      <c r="B674" s="38" t="s">
        <v>6365</v>
      </c>
      <c r="C674" s="38" t="s">
        <v>6367</v>
      </c>
      <c r="D674" s="38">
        <v>50</v>
      </c>
      <c r="E674" s="38" t="s">
        <v>792</v>
      </c>
    </row>
    <row r="675" spans="1:5">
      <c r="A675" s="38" t="s">
        <v>6369</v>
      </c>
      <c r="B675" s="38" t="s">
        <v>6365</v>
      </c>
      <c r="C675" s="38" t="s">
        <v>6364</v>
      </c>
      <c r="D675" s="38">
        <v>50</v>
      </c>
      <c r="E675" s="38" t="s">
        <v>792</v>
      </c>
    </row>
    <row r="676" spans="1:5">
      <c r="A676" s="38" t="s">
        <v>6368</v>
      </c>
      <c r="B676" s="38" t="s">
        <v>6365</v>
      </c>
      <c r="C676" s="38" t="s">
        <v>6367</v>
      </c>
      <c r="D676" s="38">
        <v>50</v>
      </c>
      <c r="E676" s="38" t="s">
        <v>792</v>
      </c>
    </row>
    <row r="677" spans="1:5">
      <c r="A677" s="38" t="s">
        <v>6366</v>
      </c>
      <c r="B677" s="38" t="s">
        <v>6365</v>
      </c>
      <c r="C677" s="38" t="s">
        <v>6364</v>
      </c>
      <c r="D677" s="38">
        <v>50</v>
      </c>
      <c r="E677" s="38" t="s">
        <v>792</v>
      </c>
    </row>
    <row r="678" spans="1:5">
      <c r="A678" s="38" t="s">
        <v>691</v>
      </c>
      <c r="B678" s="38" t="s">
        <v>6362</v>
      </c>
      <c r="C678" s="38" t="s">
        <v>6363</v>
      </c>
      <c r="D678" s="38">
        <v>50</v>
      </c>
      <c r="E678" s="38" t="s">
        <v>792</v>
      </c>
    </row>
    <row r="679" spans="1:5">
      <c r="A679" s="38" t="s">
        <v>692</v>
      </c>
      <c r="B679" s="38" t="s">
        <v>6362</v>
      </c>
      <c r="C679" s="38" t="s">
        <v>6361</v>
      </c>
      <c r="D679" s="38">
        <v>50</v>
      </c>
      <c r="E679" s="38" t="s">
        <v>792</v>
      </c>
    </row>
    <row r="680" spans="1:5">
      <c r="A680" s="38" t="s">
        <v>6360</v>
      </c>
      <c r="B680" s="38" t="s">
        <v>6358</v>
      </c>
      <c r="C680" s="38" t="s">
        <v>6357</v>
      </c>
      <c r="D680" s="38">
        <v>50</v>
      </c>
      <c r="E680" s="38" t="s">
        <v>792</v>
      </c>
    </row>
    <row r="681" spans="1:5">
      <c r="A681" s="38" t="s">
        <v>6359</v>
      </c>
      <c r="B681" s="38" t="s">
        <v>6358</v>
      </c>
      <c r="C681" s="38" t="s">
        <v>6357</v>
      </c>
      <c r="D681" s="38">
        <v>50</v>
      </c>
      <c r="E681" s="38" t="s">
        <v>792</v>
      </c>
    </row>
    <row r="682" spans="1:5">
      <c r="A682" s="38" t="s">
        <v>6356</v>
      </c>
      <c r="B682" s="38" t="s">
        <v>6349</v>
      </c>
      <c r="C682" s="38" t="s">
        <v>6351</v>
      </c>
      <c r="D682" s="38">
        <v>50</v>
      </c>
      <c r="E682" s="38" t="s">
        <v>792</v>
      </c>
    </row>
    <row r="683" spans="1:5">
      <c r="A683" s="38" t="s">
        <v>6355</v>
      </c>
      <c r="B683" s="38" t="s">
        <v>6349</v>
      </c>
      <c r="C683" s="38" t="s">
        <v>6348</v>
      </c>
      <c r="D683" s="38">
        <v>50</v>
      </c>
      <c r="E683" s="38" t="s">
        <v>792</v>
      </c>
    </row>
    <row r="684" spans="1:5">
      <c r="A684" s="38" t="s">
        <v>6354</v>
      </c>
      <c r="B684" s="38" t="s">
        <v>6349</v>
      </c>
      <c r="C684" s="38" t="s">
        <v>6351</v>
      </c>
      <c r="D684" s="38">
        <v>50</v>
      </c>
      <c r="E684" s="38" t="s">
        <v>792</v>
      </c>
    </row>
    <row r="685" spans="1:5">
      <c r="A685" s="38" t="s">
        <v>6353</v>
      </c>
      <c r="B685" s="38" t="s">
        <v>6349</v>
      </c>
      <c r="C685" s="38" t="s">
        <v>6348</v>
      </c>
      <c r="D685" s="38">
        <v>50</v>
      </c>
      <c r="E685" s="38" t="s">
        <v>792</v>
      </c>
    </row>
    <row r="686" spans="1:5">
      <c r="A686" s="38" t="s">
        <v>6352</v>
      </c>
      <c r="B686" s="38" t="s">
        <v>6349</v>
      </c>
      <c r="C686" s="38" t="s">
        <v>6351</v>
      </c>
      <c r="D686" s="38">
        <v>50</v>
      </c>
      <c r="E686" s="38" t="s">
        <v>792</v>
      </c>
    </row>
    <row r="687" spans="1:5">
      <c r="A687" s="38" t="s">
        <v>6350</v>
      </c>
      <c r="B687" s="38" t="s">
        <v>6349</v>
      </c>
      <c r="C687" s="38" t="s">
        <v>6348</v>
      </c>
      <c r="D687" s="38">
        <v>50</v>
      </c>
      <c r="E687" s="38" t="s">
        <v>792</v>
      </c>
    </row>
    <row r="688" spans="1:5">
      <c r="A688" s="38" t="s">
        <v>6347</v>
      </c>
      <c r="B688" s="38" t="s">
        <v>6346</v>
      </c>
      <c r="C688" s="38" t="s">
        <v>6345</v>
      </c>
      <c r="D688" s="38">
        <v>50</v>
      </c>
      <c r="E688" s="38" t="s">
        <v>792</v>
      </c>
    </row>
    <row r="689" spans="1:5">
      <c r="A689" s="38" t="s">
        <v>6344</v>
      </c>
      <c r="B689" s="38" t="s">
        <v>6342</v>
      </c>
      <c r="C689" s="38" t="s">
        <v>6341</v>
      </c>
      <c r="D689" s="38">
        <v>50</v>
      </c>
      <c r="E689" s="38" t="s">
        <v>792</v>
      </c>
    </row>
    <row r="690" spans="1:5">
      <c r="A690" s="38" t="s">
        <v>6343</v>
      </c>
      <c r="B690" s="38" t="s">
        <v>6342</v>
      </c>
      <c r="C690" s="38" t="s">
        <v>6341</v>
      </c>
      <c r="D690" s="38">
        <v>50</v>
      </c>
      <c r="E690" s="38" t="s">
        <v>792</v>
      </c>
    </row>
    <row r="691" spans="1:5">
      <c r="A691" s="38" t="s">
        <v>6340</v>
      </c>
      <c r="B691" s="38" t="s">
        <v>6297</v>
      </c>
      <c r="C691" s="38" t="s">
        <v>6327</v>
      </c>
      <c r="D691" s="38">
        <v>50</v>
      </c>
      <c r="E691" s="38" t="s">
        <v>792</v>
      </c>
    </row>
    <row r="692" spans="1:5">
      <c r="A692" s="38" t="s">
        <v>6339</v>
      </c>
      <c r="B692" s="38" t="s">
        <v>6297</v>
      </c>
      <c r="C692" s="38" t="s">
        <v>6315</v>
      </c>
      <c r="D692" s="38">
        <v>50</v>
      </c>
      <c r="E692" s="38" t="s">
        <v>792</v>
      </c>
    </row>
    <row r="693" spans="1:5">
      <c r="A693" s="38" t="s">
        <v>6338</v>
      </c>
      <c r="B693" s="38" t="s">
        <v>6297</v>
      </c>
      <c r="C693" s="38" t="s">
        <v>6313</v>
      </c>
      <c r="D693" s="38">
        <v>50</v>
      </c>
      <c r="E693" s="38" t="s">
        <v>792</v>
      </c>
    </row>
    <row r="694" spans="1:5">
      <c r="A694" s="38" t="s">
        <v>6337</v>
      </c>
      <c r="B694" s="38" t="s">
        <v>6297</v>
      </c>
      <c r="C694" s="38" t="s">
        <v>6311</v>
      </c>
      <c r="D694" s="38">
        <v>50</v>
      </c>
      <c r="E694" s="38" t="s">
        <v>792</v>
      </c>
    </row>
    <row r="695" spans="1:5">
      <c r="A695" s="38" t="s">
        <v>6336</v>
      </c>
      <c r="B695" s="38" t="s">
        <v>6297</v>
      </c>
      <c r="C695" s="38" t="s">
        <v>6309</v>
      </c>
      <c r="D695" s="38">
        <v>50</v>
      </c>
      <c r="E695" s="38" t="s">
        <v>792</v>
      </c>
    </row>
    <row r="696" spans="1:5">
      <c r="A696" s="38" t="s">
        <v>6335</v>
      </c>
      <c r="B696" s="38" t="s">
        <v>6297</v>
      </c>
      <c r="C696" s="38" t="s">
        <v>6303</v>
      </c>
      <c r="D696" s="38">
        <v>50</v>
      </c>
      <c r="E696" s="38" t="s">
        <v>792</v>
      </c>
    </row>
    <row r="697" spans="1:5">
      <c r="A697" s="38" t="s">
        <v>6334</v>
      </c>
      <c r="B697" s="38" t="s">
        <v>6297</v>
      </c>
      <c r="C697" s="38" t="s">
        <v>6333</v>
      </c>
      <c r="D697" s="38">
        <v>50</v>
      </c>
      <c r="E697" s="38" t="s">
        <v>792</v>
      </c>
    </row>
    <row r="698" spans="1:5">
      <c r="A698" s="38" t="s">
        <v>6332</v>
      </c>
      <c r="B698" s="38" t="s">
        <v>6297</v>
      </c>
      <c r="C698" s="38" t="s">
        <v>6331</v>
      </c>
      <c r="D698" s="38">
        <v>50</v>
      </c>
      <c r="E698" s="38" t="s">
        <v>792</v>
      </c>
    </row>
    <row r="699" spans="1:5">
      <c r="A699" s="38" t="s">
        <v>6330</v>
      </c>
      <c r="B699" s="38" t="s">
        <v>6297</v>
      </c>
      <c r="C699" s="38" t="s">
        <v>6329</v>
      </c>
      <c r="D699" s="38">
        <v>50</v>
      </c>
      <c r="E699" s="38" t="s">
        <v>792</v>
      </c>
    </row>
    <row r="700" spans="1:5">
      <c r="A700" s="38" t="s">
        <v>6328</v>
      </c>
      <c r="B700" s="38" t="s">
        <v>6297</v>
      </c>
      <c r="C700" s="38" t="s">
        <v>6327</v>
      </c>
      <c r="D700" s="38">
        <v>50</v>
      </c>
      <c r="E700" s="38" t="s">
        <v>792</v>
      </c>
    </row>
    <row r="701" spans="1:5">
      <c r="A701" s="38" t="s">
        <v>6326</v>
      </c>
      <c r="B701" s="38" t="s">
        <v>6297</v>
      </c>
      <c r="C701" s="38" t="s">
        <v>6325</v>
      </c>
      <c r="D701" s="38">
        <v>50</v>
      </c>
      <c r="E701" s="38" t="s">
        <v>792</v>
      </c>
    </row>
    <row r="702" spans="1:5">
      <c r="A702" s="38" t="s">
        <v>6324</v>
      </c>
      <c r="B702" s="38" t="s">
        <v>6297</v>
      </c>
      <c r="C702" s="38" t="s">
        <v>6323</v>
      </c>
      <c r="D702" s="38">
        <v>50</v>
      </c>
      <c r="E702" s="38" t="s">
        <v>792</v>
      </c>
    </row>
    <row r="703" spans="1:5">
      <c r="A703" s="38" t="s">
        <v>6322</v>
      </c>
      <c r="B703" s="38" t="s">
        <v>6297</v>
      </c>
      <c r="C703" s="38" t="s">
        <v>6321</v>
      </c>
      <c r="D703" s="38">
        <v>50</v>
      </c>
      <c r="E703" s="38" t="s">
        <v>792</v>
      </c>
    </row>
    <row r="704" spans="1:5">
      <c r="A704" s="38" t="s">
        <v>6320</v>
      </c>
      <c r="B704" s="38" t="s">
        <v>6297</v>
      </c>
      <c r="C704" s="38" t="s">
        <v>6319</v>
      </c>
      <c r="D704" s="38">
        <v>50</v>
      </c>
      <c r="E704" s="38" t="s">
        <v>792</v>
      </c>
    </row>
    <row r="705" spans="1:5">
      <c r="A705" s="38" t="s">
        <v>6318</v>
      </c>
      <c r="B705" s="38" t="s">
        <v>6297</v>
      </c>
      <c r="C705" s="38" t="s">
        <v>6317</v>
      </c>
      <c r="D705" s="38">
        <v>50</v>
      </c>
      <c r="E705" s="38" t="s">
        <v>792</v>
      </c>
    </row>
    <row r="706" spans="1:5">
      <c r="A706" s="38" t="s">
        <v>6316</v>
      </c>
      <c r="B706" s="38" t="s">
        <v>6297</v>
      </c>
      <c r="C706" s="38" t="s">
        <v>6315</v>
      </c>
      <c r="D706" s="38">
        <v>50</v>
      </c>
      <c r="E706" s="38" t="s">
        <v>792</v>
      </c>
    </row>
    <row r="707" spans="1:5">
      <c r="A707" s="38" t="s">
        <v>6314</v>
      </c>
      <c r="B707" s="38" t="s">
        <v>6297</v>
      </c>
      <c r="C707" s="38" t="s">
        <v>6313</v>
      </c>
      <c r="D707" s="38">
        <v>50</v>
      </c>
      <c r="E707" s="38" t="s">
        <v>792</v>
      </c>
    </row>
    <row r="708" spans="1:5">
      <c r="A708" s="38" t="s">
        <v>6312</v>
      </c>
      <c r="B708" s="38" t="s">
        <v>6297</v>
      </c>
      <c r="C708" s="38" t="s">
        <v>6311</v>
      </c>
      <c r="D708" s="38">
        <v>50</v>
      </c>
      <c r="E708" s="38" t="s">
        <v>792</v>
      </c>
    </row>
    <row r="709" spans="1:5">
      <c r="A709" s="38" t="s">
        <v>6310</v>
      </c>
      <c r="B709" s="38" t="s">
        <v>6297</v>
      </c>
      <c r="C709" s="38" t="s">
        <v>6309</v>
      </c>
      <c r="D709" s="38">
        <v>50</v>
      </c>
      <c r="E709" s="38" t="s">
        <v>792</v>
      </c>
    </row>
    <row r="710" spans="1:5">
      <c r="A710" s="38" t="s">
        <v>6308</v>
      </c>
      <c r="B710" s="38" t="s">
        <v>6297</v>
      </c>
      <c r="C710" s="38" t="s">
        <v>6307</v>
      </c>
      <c r="D710" s="38">
        <v>50</v>
      </c>
      <c r="E710" s="38" t="s">
        <v>792</v>
      </c>
    </row>
    <row r="711" spans="1:5">
      <c r="A711" s="38" t="s">
        <v>6306</v>
      </c>
      <c r="B711" s="38" t="s">
        <v>6297</v>
      </c>
      <c r="C711" s="38" t="s">
        <v>6305</v>
      </c>
      <c r="D711" s="38">
        <v>50</v>
      </c>
      <c r="E711" s="38" t="s">
        <v>792</v>
      </c>
    </row>
    <row r="712" spans="1:5">
      <c r="A712" s="38" t="s">
        <v>6304</v>
      </c>
      <c r="B712" s="38" t="s">
        <v>6297</v>
      </c>
      <c r="C712" s="38" t="s">
        <v>6303</v>
      </c>
      <c r="D712" s="38">
        <v>50</v>
      </c>
      <c r="E712" s="38" t="s">
        <v>792</v>
      </c>
    </row>
    <row r="713" spans="1:5">
      <c r="A713" s="38" t="s">
        <v>6302</v>
      </c>
      <c r="B713" s="38" t="s">
        <v>6297</v>
      </c>
      <c r="C713" s="38" t="s">
        <v>6301</v>
      </c>
      <c r="D713" s="38">
        <v>50</v>
      </c>
      <c r="E713" s="38" t="s">
        <v>792</v>
      </c>
    </row>
    <row r="714" spans="1:5">
      <c r="A714" s="38" t="s">
        <v>6300</v>
      </c>
      <c r="B714" s="38" t="s">
        <v>6297</v>
      </c>
      <c r="C714" s="38" t="s">
        <v>6299</v>
      </c>
      <c r="D714" s="38">
        <v>50</v>
      </c>
      <c r="E714" s="38" t="s">
        <v>792</v>
      </c>
    </row>
    <row r="715" spans="1:5">
      <c r="A715" s="38" t="s">
        <v>6298</v>
      </c>
      <c r="B715" s="38" t="s">
        <v>6297</v>
      </c>
      <c r="C715" s="38" t="s">
        <v>6296</v>
      </c>
      <c r="D715" s="38">
        <v>50</v>
      </c>
      <c r="E715" s="38" t="s">
        <v>792</v>
      </c>
    </row>
    <row r="716" spans="1:5">
      <c r="A716" s="38" t="s">
        <v>6295</v>
      </c>
      <c r="B716" s="38" t="s">
        <v>6292</v>
      </c>
      <c r="C716" s="38" t="s">
        <v>6294</v>
      </c>
      <c r="D716" s="38">
        <v>50</v>
      </c>
      <c r="E716" s="38" t="s">
        <v>792</v>
      </c>
    </row>
    <row r="717" spans="1:5">
      <c r="A717" s="38" t="s">
        <v>6293</v>
      </c>
      <c r="B717" s="38" t="s">
        <v>6292</v>
      </c>
      <c r="C717" s="38" t="s">
        <v>6291</v>
      </c>
      <c r="D717" s="38">
        <v>50</v>
      </c>
      <c r="E717" s="38" t="s">
        <v>792</v>
      </c>
    </row>
    <row r="718" spans="1:5">
      <c r="A718" s="38" t="s">
        <v>6290</v>
      </c>
      <c r="B718" s="38" t="s">
        <v>6288</v>
      </c>
      <c r="C718" s="38" t="s">
        <v>6287</v>
      </c>
      <c r="D718" s="38">
        <v>50</v>
      </c>
      <c r="E718" s="38" t="s">
        <v>792</v>
      </c>
    </row>
    <row r="719" spans="1:5">
      <c r="A719" s="38" t="s">
        <v>6289</v>
      </c>
      <c r="B719" s="38" t="s">
        <v>6288</v>
      </c>
      <c r="C719" s="38" t="s">
        <v>6287</v>
      </c>
      <c r="D719" s="38">
        <v>50</v>
      </c>
      <c r="E719" s="38" t="s">
        <v>792</v>
      </c>
    </row>
    <row r="720" spans="1:5">
      <c r="A720" s="38" t="s">
        <v>6286</v>
      </c>
      <c r="B720" s="38" t="s">
        <v>6259</v>
      </c>
      <c r="C720" s="38" t="s">
        <v>6263</v>
      </c>
      <c r="D720" s="38">
        <v>50</v>
      </c>
      <c r="E720" s="38" t="s">
        <v>792</v>
      </c>
    </row>
    <row r="721" spans="1:5">
      <c r="A721" s="38" t="s">
        <v>6285</v>
      </c>
      <c r="B721" s="38" t="s">
        <v>6259</v>
      </c>
      <c r="C721" s="38" t="s">
        <v>6263</v>
      </c>
      <c r="D721" s="38">
        <v>50</v>
      </c>
      <c r="E721" s="38" t="s">
        <v>792</v>
      </c>
    </row>
    <row r="722" spans="1:5">
      <c r="A722" s="38" t="s">
        <v>6284</v>
      </c>
      <c r="B722" s="38" t="s">
        <v>6259</v>
      </c>
      <c r="C722" s="38" t="s">
        <v>6261</v>
      </c>
      <c r="D722" s="38">
        <v>50</v>
      </c>
      <c r="E722" s="38" t="s">
        <v>792</v>
      </c>
    </row>
    <row r="723" spans="1:5">
      <c r="A723" s="38" t="s">
        <v>6283</v>
      </c>
      <c r="B723" s="38" t="s">
        <v>6259</v>
      </c>
      <c r="C723" s="38" t="s">
        <v>6261</v>
      </c>
      <c r="D723" s="38">
        <v>50</v>
      </c>
      <c r="E723" s="38" t="s">
        <v>792</v>
      </c>
    </row>
    <row r="724" spans="1:5">
      <c r="A724" s="38" t="s">
        <v>6282</v>
      </c>
      <c r="B724" s="38" t="s">
        <v>6259</v>
      </c>
      <c r="C724" s="38" t="s">
        <v>6269</v>
      </c>
      <c r="D724" s="38">
        <v>50</v>
      </c>
      <c r="E724" s="38" t="s">
        <v>792</v>
      </c>
    </row>
    <row r="725" spans="1:5">
      <c r="A725" s="38" t="s">
        <v>6281</v>
      </c>
      <c r="B725" s="38" t="s">
        <v>6259</v>
      </c>
      <c r="C725" s="38" t="s">
        <v>6267</v>
      </c>
      <c r="D725" s="38">
        <v>50</v>
      </c>
      <c r="E725" s="38" t="s">
        <v>792</v>
      </c>
    </row>
    <row r="726" spans="1:5">
      <c r="A726" s="38" t="s">
        <v>6280</v>
      </c>
      <c r="B726" s="38" t="s">
        <v>6259</v>
      </c>
      <c r="C726" s="38" t="s">
        <v>6265</v>
      </c>
      <c r="D726" s="38">
        <v>50</v>
      </c>
      <c r="E726" s="38" t="s">
        <v>792</v>
      </c>
    </row>
    <row r="727" spans="1:5">
      <c r="A727" s="38" t="s">
        <v>6279</v>
      </c>
      <c r="B727" s="38" t="s">
        <v>6259</v>
      </c>
      <c r="C727" s="38" t="s">
        <v>6263</v>
      </c>
      <c r="D727" s="38">
        <v>50</v>
      </c>
      <c r="E727" s="38" t="s">
        <v>792</v>
      </c>
    </row>
    <row r="728" spans="1:5">
      <c r="A728" s="38" t="s">
        <v>6278</v>
      </c>
      <c r="B728" s="38" t="s">
        <v>6259</v>
      </c>
      <c r="C728" s="38" t="s">
        <v>6261</v>
      </c>
      <c r="D728" s="38">
        <v>50</v>
      </c>
      <c r="E728" s="38" t="s">
        <v>792</v>
      </c>
    </row>
    <row r="729" spans="1:5">
      <c r="A729" s="38" t="s">
        <v>6277</v>
      </c>
      <c r="B729" s="38" t="s">
        <v>6259</v>
      </c>
      <c r="C729" s="38" t="s">
        <v>6258</v>
      </c>
      <c r="D729" s="38">
        <v>50</v>
      </c>
      <c r="E729" s="38" t="s">
        <v>792</v>
      </c>
    </row>
    <row r="730" spans="1:5">
      <c r="A730" s="38" t="s">
        <v>6276</v>
      </c>
      <c r="B730" s="38" t="s">
        <v>6259</v>
      </c>
      <c r="C730" s="38" t="s">
        <v>6269</v>
      </c>
      <c r="D730" s="38">
        <v>50</v>
      </c>
      <c r="E730" s="38" t="s">
        <v>792</v>
      </c>
    </row>
    <row r="731" spans="1:5">
      <c r="A731" s="38" t="s">
        <v>6275</v>
      </c>
      <c r="B731" s="38" t="s">
        <v>6259</v>
      </c>
      <c r="C731" s="38" t="s">
        <v>6267</v>
      </c>
      <c r="D731" s="38">
        <v>50</v>
      </c>
      <c r="E731" s="38" t="s">
        <v>792</v>
      </c>
    </row>
    <row r="732" spans="1:5">
      <c r="A732" s="38" t="s">
        <v>6274</v>
      </c>
      <c r="B732" s="38" t="s">
        <v>6259</v>
      </c>
      <c r="C732" s="38" t="s">
        <v>6265</v>
      </c>
      <c r="D732" s="38">
        <v>50</v>
      </c>
      <c r="E732" s="38" t="s">
        <v>792</v>
      </c>
    </row>
    <row r="733" spans="1:5">
      <c r="A733" s="38" t="s">
        <v>6273</v>
      </c>
      <c r="B733" s="38" t="s">
        <v>6259</v>
      </c>
      <c r="C733" s="38" t="s">
        <v>6263</v>
      </c>
      <c r="D733" s="38">
        <v>50</v>
      </c>
      <c r="E733" s="38" t="s">
        <v>792</v>
      </c>
    </row>
    <row r="734" spans="1:5">
      <c r="A734" s="38" t="s">
        <v>6272</v>
      </c>
      <c r="B734" s="38" t="s">
        <v>6259</v>
      </c>
      <c r="C734" s="38" t="s">
        <v>6261</v>
      </c>
      <c r="D734" s="38">
        <v>50</v>
      </c>
      <c r="E734" s="38" t="s">
        <v>792</v>
      </c>
    </row>
    <row r="735" spans="1:5">
      <c r="A735" s="38" t="s">
        <v>6271</v>
      </c>
      <c r="B735" s="38" t="s">
        <v>6259</v>
      </c>
      <c r="C735" s="38" t="s">
        <v>6258</v>
      </c>
      <c r="D735" s="38">
        <v>50</v>
      </c>
      <c r="E735" s="38" t="s">
        <v>792</v>
      </c>
    </row>
    <row r="736" spans="1:5">
      <c r="A736" s="38" t="s">
        <v>6270</v>
      </c>
      <c r="B736" s="38" t="s">
        <v>6259</v>
      </c>
      <c r="C736" s="38" t="s">
        <v>6269</v>
      </c>
      <c r="D736" s="38">
        <v>50</v>
      </c>
      <c r="E736" s="38" t="s">
        <v>792</v>
      </c>
    </row>
    <row r="737" spans="1:5">
      <c r="A737" s="38" t="s">
        <v>6268</v>
      </c>
      <c r="B737" s="38" t="s">
        <v>6259</v>
      </c>
      <c r="C737" s="38" t="s">
        <v>6267</v>
      </c>
      <c r="D737" s="38">
        <v>50</v>
      </c>
      <c r="E737" s="38" t="s">
        <v>792</v>
      </c>
    </row>
    <row r="738" spans="1:5">
      <c r="A738" s="38" t="s">
        <v>6266</v>
      </c>
      <c r="B738" s="38" t="s">
        <v>6259</v>
      </c>
      <c r="C738" s="38" t="s">
        <v>6265</v>
      </c>
      <c r="D738" s="38">
        <v>50</v>
      </c>
      <c r="E738" s="38" t="s">
        <v>792</v>
      </c>
    </row>
    <row r="739" spans="1:5">
      <c r="A739" s="38" t="s">
        <v>6264</v>
      </c>
      <c r="B739" s="38" t="s">
        <v>6259</v>
      </c>
      <c r="C739" s="38" t="s">
        <v>6263</v>
      </c>
      <c r="D739" s="38">
        <v>50</v>
      </c>
      <c r="E739" s="38" t="s">
        <v>792</v>
      </c>
    </row>
    <row r="740" spans="1:5">
      <c r="A740" s="38" t="s">
        <v>6262</v>
      </c>
      <c r="B740" s="38" t="s">
        <v>6259</v>
      </c>
      <c r="C740" s="38" t="s">
        <v>6261</v>
      </c>
      <c r="D740" s="38">
        <v>50</v>
      </c>
      <c r="E740" s="38" t="s">
        <v>792</v>
      </c>
    </row>
    <row r="741" spans="1:5">
      <c r="A741" s="38" t="s">
        <v>6260</v>
      </c>
      <c r="B741" s="38" t="s">
        <v>6259</v>
      </c>
      <c r="C741" s="38" t="s">
        <v>6258</v>
      </c>
      <c r="D741" s="38">
        <v>50</v>
      </c>
      <c r="E741" s="38" t="s">
        <v>792</v>
      </c>
    </row>
    <row r="742" spans="1:5">
      <c r="A742" s="38" t="s">
        <v>53</v>
      </c>
      <c r="B742" s="38" t="s">
        <v>6135</v>
      </c>
      <c r="C742" s="38" t="s">
        <v>6195</v>
      </c>
      <c r="D742" s="38">
        <v>50</v>
      </c>
      <c r="E742" s="38" t="s">
        <v>792</v>
      </c>
    </row>
    <row r="743" spans="1:5">
      <c r="A743" s="38" t="s">
        <v>56</v>
      </c>
      <c r="B743" s="38" t="s">
        <v>6135</v>
      </c>
      <c r="C743" s="38" t="s">
        <v>6194</v>
      </c>
      <c r="D743" s="38">
        <v>50</v>
      </c>
      <c r="E743" s="38" t="s">
        <v>792</v>
      </c>
    </row>
    <row r="744" spans="1:5">
      <c r="A744" s="38" t="s">
        <v>59</v>
      </c>
      <c r="B744" s="38" t="s">
        <v>6135</v>
      </c>
      <c r="C744" s="38" t="s">
        <v>6193</v>
      </c>
      <c r="D744" s="38">
        <v>50</v>
      </c>
      <c r="E744" s="38" t="s">
        <v>792</v>
      </c>
    </row>
    <row r="745" spans="1:5">
      <c r="A745" s="38" t="s">
        <v>6257</v>
      </c>
      <c r="B745" s="38" t="s">
        <v>6135</v>
      </c>
      <c r="C745" s="38" t="s">
        <v>6191</v>
      </c>
      <c r="D745" s="38">
        <v>50</v>
      </c>
      <c r="E745" s="38" t="s">
        <v>792</v>
      </c>
    </row>
    <row r="746" spans="1:5">
      <c r="A746" s="38" t="s">
        <v>62</v>
      </c>
      <c r="B746" s="38" t="s">
        <v>6135</v>
      </c>
      <c r="C746" s="38" t="s">
        <v>6190</v>
      </c>
      <c r="D746" s="38">
        <v>50</v>
      </c>
      <c r="E746" s="38" t="s">
        <v>792</v>
      </c>
    </row>
    <row r="747" spans="1:5">
      <c r="A747" s="38" t="s">
        <v>65</v>
      </c>
      <c r="B747" s="38" t="s">
        <v>6135</v>
      </c>
      <c r="C747" s="38" t="s">
        <v>6189</v>
      </c>
      <c r="D747" s="38">
        <v>50</v>
      </c>
      <c r="E747" s="38" t="s">
        <v>792</v>
      </c>
    </row>
    <row r="748" spans="1:5">
      <c r="A748" s="38" t="s">
        <v>68</v>
      </c>
      <c r="B748" s="38" t="s">
        <v>6135</v>
      </c>
      <c r="C748" s="38" t="s">
        <v>6188</v>
      </c>
      <c r="D748" s="38">
        <v>50</v>
      </c>
      <c r="E748" s="38" t="s">
        <v>792</v>
      </c>
    </row>
    <row r="749" spans="1:5">
      <c r="A749" s="38" t="s">
        <v>6256</v>
      </c>
      <c r="B749" s="38" t="s">
        <v>6135</v>
      </c>
      <c r="C749" s="38" t="s">
        <v>6186</v>
      </c>
      <c r="D749" s="38">
        <v>50</v>
      </c>
      <c r="E749" s="38" t="s">
        <v>792</v>
      </c>
    </row>
    <row r="750" spans="1:5">
      <c r="A750" s="38" t="s">
        <v>6255</v>
      </c>
      <c r="B750" s="38" t="s">
        <v>6135</v>
      </c>
      <c r="C750" s="38" t="s">
        <v>6184</v>
      </c>
      <c r="D750" s="38">
        <v>50</v>
      </c>
      <c r="E750" s="38" t="s">
        <v>792</v>
      </c>
    </row>
    <row r="751" spans="1:5">
      <c r="A751" s="38" t="s">
        <v>6254</v>
      </c>
      <c r="B751" s="38" t="s">
        <v>6135</v>
      </c>
      <c r="C751" s="38" t="s">
        <v>6182</v>
      </c>
      <c r="D751" s="38">
        <v>50</v>
      </c>
      <c r="E751" s="38" t="s">
        <v>792</v>
      </c>
    </row>
    <row r="752" spans="1:5">
      <c r="A752" s="38" t="s">
        <v>6253</v>
      </c>
      <c r="B752" s="38" t="s">
        <v>6135</v>
      </c>
      <c r="C752" s="38" t="s">
        <v>6180</v>
      </c>
      <c r="D752" s="38">
        <v>50</v>
      </c>
      <c r="E752" s="38" t="s">
        <v>792</v>
      </c>
    </row>
    <row r="753" spans="1:5">
      <c r="A753" s="38" t="s">
        <v>6252</v>
      </c>
      <c r="B753" s="38" t="s">
        <v>6135</v>
      </c>
      <c r="C753" s="38" t="s">
        <v>6178</v>
      </c>
      <c r="D753" s="38">
        <v>50</v>
      </c>
      <c r="E753" s="38" t="s">
        <v>792</v>
      </c>
    </row>
    <row r="754" spans="1:5">
      <c r="A754" s="38" t="s">
        <v>6251</v>
      </c>
      <c r="B754" s="38" t="s">
        <v>6135</v>
      </c>
      <c r="C754" s="38" t="s">
        <v>6176</v>
      </c>
      <c r="D754" s="38">
        <v>50</v>
      </c>
      <c r="E754" s="38" t="s">
        <v>792</v>
      </c>
    </row>
    <row r="755" spans="1:5">
      <c r="A755" s="38" t="s">
        <v>6250</v>
      </c>
      <c r="B755" s="38" t="s">
        <v>6135</v>
      </c>
      <c r="C755" s="38" t="s">
        <v>6174</v>
      </c>
      <c r="D755" s="38">
        <v>50</v>
      </c>
      <c r="E755" s="38" t="s">
        <v>792</v>
      </c>
    </row>
    <row r="756" spans="1:5">
      <c r="A756" s="38" t="s">
        <v>6249</v>
      </c>
      <c r="B756" s="38" t="s">
        <v>6135</v>
      </c>
      <c r="C756" s="38" t="s">
        <v>6174</v>
      </c>
      <c r="D756" s="38">
        <v>50</v>
      </c>
      <c r="E756" s="38" t="s">
        <v>792</v>
      </c>
    </row>
    <row r="757" spans="1:5">
      <c r="A757" s="38" t="s">
        <v>6248</v>
      </c>
      <c r="B757" s="38" t="s">
        <v>6135</v>
      </c>
      <c r="C757" s="38" t="s">
        <v>6172</v>
      </c>
      <c r="D757" s="38">
        <v>50</v>
      </c>
      <c r="E757" s="38" t="s">
        <v>792</v>
      </c>
    </row>
    <row r="758" spans="1:5">
      <c r="A758" s="38" t="s">
        <v>6247</v>
      </c>
      <c r="B758" s="38" t="s">
        <v>6135</v>
      </c>
      <c r="C758" s="38" t="s">
        <v>6172</v>
      </c>
      <c r="D758" s="38">
        <v>50</v>
      </c>
      <c r="E758" s="38" t="s">
        <v>792</v>
      </c>
    </row>
    <row r="759" spans="1:5">
      <c r="A759" s="38" t="s">
        <v>6246</v>
      </c>
      <c r="B759" s="38" t="s">
        <v>6135</v>
      </c>
      <c r="C759" s="38" t="s">
        <v>6170</v>
      </c>
      <c r="D759" s="38">
        <v>50</v>
      </c>
      <c r="E759" s="38" t="s">
        <v>792</v>
      </c>
    </row>
    <row r="760" spans="1:5">
      <c r="A760" s="38" t="s">
        <v>6245</v>
      </c>
      <c r="B760" s="38" t="s">
        <v>6135</v>
      </c>
      <c r="C760" s="38" t="s">
        <v>6170</v>
      </c>
      <c r="D760" s="38">
        <v>50</v>
      </c>
      <c r="E760" s="38" t="s">
        <v>792</v>
      </c>
    </row>
    <row r="761" spans="1:5">
      <c r="A761" s="38" t="s">
        <v>6244</v>
      </c>
      <c r="B761" s="38" t="s">
        <v>6135</v>
      </c>
      <c r="C761" s="38" t="s">
        <v>6168</v>
      </c>
      <c r="D761" s="38">
        <v>50</v>
      </c>
      <c r="E761" s="38" t="s">
        <v>792</v>
      </c>
    </row>
    <row r="762" spans="1:5">
      <c r="A762" s="38" t="s">
        <v>6243</v>
      </c>
      <c r="B762" s="38" t="s">
        <v>6135</v>
      </c>
      <c r="C762" s="38" t="s">
        <v>6168</v>
      </c>
      <c r="D762" s="38">
        <v>50</v>
      </c>
      <c r="E762" s="38" t="s">
        <v>792</v>
      </c>
    </row>
    <row r="763" spans="1:5">
      <c r="A763" s="38" t="s">
        <v>6242</v>
      </c>
      <c r="B763" s="38" t="s">
        <v>6135</v>
      </c>
      <c r="C763" s="38" t="s">
        <v>6166</v>
      </c>
      <c r="D763" s="38">
        <v>50</v>
      </c>
      <c r="E763" s="38" t="s">
        <v>792</v>
      </c>
    </row>
    <row r="764" spans="1:5">
      <c r="A764" s="38" t="s">
        <v>6241</v>
      </c>
      <c r="B764" s="38" t="s">
        <v>6135</v>
      </c>
      <c r="C764" s="38" t="s">
        <v>6166</v>
      </c>
      <c r="D764" s="38">
        <v>50</v>
      </c>
      <c r="E764" s="38" t="s">
        <v>792</v>
      </c>
    </row>
    <row r="765" spans="1:5">
      <c r="A765" s="38" t="s">
        <v>6240</v>
      </c>
      <c r="B765" s="38" t="s">
        <v>6135</v>
      </c>
      <c r="C765" s="38" t="s">
        <v>6164</v>
      </c>
      <c r="D765" s="38">
        <v>50</v>
      </c>
      <c r="E765" s="38" t="s">
        <v>792</v>
      </c>
    </row>
    <row r="766" spans="1:5">
      <c r="A766" s="38" t="s">
        <v>6239</v>
      </c>
      <c r="B766" s="38" t="s">
        <v>6135</v>
      </c>
      <c r="C766" s="38" t="s">
        <v>6164</v>
      </c>
      <c r="D766" s="38">
        <v>50</v>
      </c>
      <c r="E766" s="38" t="s">
        <v>792</v>
      </c>
    </row>
    <row r="767" spans="1:5">
      <c r="A767" s="38" t="s">
        <v>6238</v>
      </c>
      <c r="B767" s="38" t="s">
        <v>6135</v>
      </c>
      <c r="C767" s="38" t="s">
        <v>6162</v>
      </c>
      <c r="D767" s="38">
        <v>50</v>
      </c>
      <c r="E767" s="38" t="s">
        <v>792</v>
      </c>
    </row>
    <row r="768" spans="1:5">
      <c r="A768" s="38" t="s">
        <v>6237</v>
      </c>
      <c r="B768" s="38" t="s">
        <v>6135</v>
      </c>
      <c r="C768" s="38" t="s">
        <v>6160</v>
      </c>
      <c r="D768" s="38">
        <v>50</v>
      </c>
      <c r="E768" s="38" t="s">
        <v>792</v>
      </c>
    </row>
    <row r="769" spans="1:5">
      <c r="A769" s="38" t="s">
        <v>6236</v>
      </c>
      <c r="B769" s="38" t="s">
        <v>6135</v>
      </c>
      <c r="C769" s="38" t="s">
        <v>6158</v>
      </c>
      <c r="D769" s="38">
        <v>50</v>
      </c>
      <c r="E769" s="38" t="s">
        <v>792</v>
      </c>
    </row>
    <row r="770" spans="1:5">
      <c r="A770" s="38" t="s">
        <v>6235</v>
      </c>
      <c r="B770" s="38" t="s">
        <v>6135</v>
      </c>
      <c r="C770" s="38" t="s">
        <v>6156</v>
      </c>
      <c r="D770" s="38">
        <v>50</v>
      </c>
      <c r="E770" s="38" t="s">
        <v>792</v>
      </c>
    </row>
    <row r="771" spans="1:5">
      <c r="A771" s="38" t="s">
        <v>71</v>
      </c>
      <c r="B771" s="38" t="s">
        <v>6135</v>
      </c>
      <c r="C771" s="38" t="s">
        <v>6155</v>
      </c>
      <c r="D771" s="38">
        <v>50</v>
      </c>
      <c r="E771" s="38" t="s">
        <v>792</v>
      </c>
    </row>
    <row r="772" spans="1:5">
      <c r="A772" s="38" t="s">
        <v>74</v>
      </c>
      <c r="B772" s="38" t="s">
        <v>6135</v>
      </c>
      <c r="C772" s="38" t="s">
        <v>6154</v>
      </c>
      <c r="D772" s="38">
        <v>50</v>
      </c>
      <c r="E772" s="38" t="s">
        <v>792</v>
      </c>
    </row>
    <row r="773" spans="1:5">
      <c r="A773" s="38" t="s">
        <v>77</v>
      </c>
      <c r="B773" s="38" t="s">
        <v>6135</v>
      </c>
      <c r="C773" s="38" t="s">
        <v>6153</v>
      </c>
      <c r="D773" s="38">
        <v>50</v>
      </c>
      <c r="E773" s="38" t="s">
        <v>792</v>
      </c>
    </row>
    <row r="774" spans="1:5">
      <c r="A774" s="38" t="s">
        <v>80</v>
      </c>
      <c r="B774" s="38" t="s">
        <v>6135</v>
      </c>
      <c r="C774" s="38" t="s">
        <v>6152</v>
      </c>
      <c r="D774" s="38">
        <v>50</v>
      </c>
      <c r="E774" s="38" t="s">
        <v>792</v>
      </c>
    </row>
    <row r="775" spans="1:5">
      <c r="A775" s="38" t="s">
        <v>83</v>
      </c>
      <c r="B775" s="38" t="s">
        <v>6135</v>
      </c>
      <c r="C775" s="38" t="s">
        <v>6151</v>
      </c>
      <c r="D775" s="38">
        <v>50</v>
      </c>
      <c r="E775" s="38" t="s">
        <v>792</v>
      </c>
    </row>
    <row r="776" spans="1:5">
      <c r="A776" s="38" t="s">
        <v>6234</v>
      </c>
      <c r="B776" s="38" t="s">
        <v>6135</v>
      </c>
      <c r="C776" s="38" t="s">
        <v>6149</v>
      </c>
      <c r="D776" s="38">
        <v>50</v>
      </c>
      <c r="E776" s="38" t="s">
        <v>792</v>
      </c>
    </row>
    <row r="777" spans="1:5">
      <c r="A777" s="38" t="s">
        <v>6233</v>
      </c>
      <c r="B777" s="38" t="s">
        <v>6135</v>
      </c>
      <c r="C777" s="38" t="s">
        <v>6147</v>
      </c>
      <c r="D777" s="38">
        <v>50</v>
      </c>
      <c r="E777" s="38" t="s">
        <v>792</v>
      </c>
    </row>
    <row r="778" spans="1:5">
      <c r="A778" s="38" t="s">
        <v>6232</v>
      </c>
      <c r="B778" s="38" t="s">
        <v>6135</v>
      </c>
      <c r="C778" s="38" t="s">
        <v>6145</v>
      </c>
      <c r="D778" s="38">
        <v>50</v>
      </c>
      <c r="E778" s="38" t="s">
        <v>792</v>
      </c>
    </row>
    <row r="779" spans="1:5">
      <c r="A779" s="38" t="s">
        <v>6231</v>
      </c>
      <c r="B779" s="38" t="s">
        <v>6135</v>
      </c>
      <c r="C779" s="38" t="s">
        <v>6145</v>
      </c>
      <c r="D779" s="38">
        <v>50</v>
      </c>
      <c r="E779" s="38" t="s">
        <v>792</v>
      </c>
    </row>
    <row r="780" spans="1:5">
      <c r="A780" s="38" t="s">
        <v>6230</v>
      </c>
      <c r="B780" s="38" t="s">
        <v>6135</v>
      </c>
      <c r="C780" s="38" t="s">
        <v>6143</v>
      </c>
      <c r="D780" s="38">
        <v>50</v>
      </c>
      <c r="E780" s="38" t="s">
        <v>792</v>
      </c>
    </row>
    <row r="781" spans="1:5">
      <c r="A781" s="38" t="s">
        <v>6229</v>
      </c>
      <c r="B781" s="38" t="s">
        <v>6135</v>
      </c>
      <c r="C781" s="38" t="s">
        <v>6143</v>
      </c>
      <c r="D781" s="38">
        <v>50</v>
      </c>
      <c r="E781" s="38" t="s">
        <v>792</v>
      </c>
    </row>
    <row r="782" spans="1:5">
      <c r="A782" s="38" t="s">
        <v>6228</v>
      </c>
      <c r="B782" s="38" t="s">
        <v>6135</v>
      </c>
      <c r="C782" s="38" t="s">
        <v>6141</v>
      </c>
      <c r="D782" s="38">
        <v>50</v>
      </c>
      <c r="E782" s="38" t="s">
        <v>792</v>
      </c>
    </row>
    <row r="783" spans="1:5">
      <c r="A783" s="38" t="s">
        <v>6227</v>
      </c>
      <c r="B783" s="38" t="s">
        <v>6135</v>
      </c>
      <c r="C783" s="38" t="s">
        <v>6141</v>
      </c>
      <c r="D783" s="38">
        <v>50</v>
      </c>
      <c r="E783" s="38" t="s">
        <v>792</v>
      </c>
    </row>
    <row r="784" spans="1:5">
      <c r="A784" s="38" t="s">
        <v>6226</v>
      </c>
      <c r="B784" s="38" t="s">
        <v>6135</v>
      </c>
      <c r="C784" s="38" t="s">
        <v>6139</v>
      </c>
      <c r="D784" s="38">
        <v>50</v>
      </c>
      <c r="E784" s="38" t="s">
        <v>792</v>
      </c>
    </row>
    <row r="785" spans="1:5">
      <c r="A785" s="38" t="s">
        <v>6225</v>
      </c>
      <c r="B785" s="38" t="s">
        <v>6135</v>
      </c>
      <c r="C785" s="38" t="s">
        <v>6139</v>
      </c>
      <c r="D785" s="38">
        <v>50</v>
      </c>
      <c r="E785" s="38" t="s">
        <v>792</v>
      </c>
    </row>
    <row r="786" spans="1:5">
      <c r="A786" s="38" t="s">
        <v>6224</v>
      </c>
      <c r="B786" s="38" t="s">
        <v>6135</v>
      </c>
      <c r="C786" s="38" t="s">
        <v>6137</v>
      </c>
      <c r="D786" s="38">
        <v>50</v>
      </c>
      <c r="E786" s="38" t="s">
        <v>792</v>
      </c>
    </row>
    <row r="787" spans="1:5">
      <c r="A787" s="38" t="s">
        <v>6223</v>
      </c>
      <c r="B787" s="38" t="s">
        <v>6135</v>
      </c>
      <c r="C787" s="38" t="s">
        <v>6137</v>
      </c>
      <c r="D787" s="38">
        <v>50</v>
      </c>
      <c r="E787" s="38" t="s">
        <v>792</v>
      </c>
    </row>
    <row r="788" spans="1:5">
      <c r="A788" s="38" t="s">
        <v>6222</v>
      </c>
      <c r="B788" s="38" t="s">
        <v>6135</v>
      </c>
      <c r="C788" s="38" t="s">
        <v>6134</v>
      </c>
      <c r="D788" s="38">
        <v>50</v>
      </c>
      <c r="E788" s="38" t="s">
        <v>792</v>
      </c>
    </row>
    <row r="789" spans="1:5">
      <c r="A789" s="38" t="s">
        <v>6221</v>
      </c>
      <c r="B789" s="38" t="s">
        <v>6135</v>
      </c>
      <c r="C789" s="38" t="s">
        <v>6134</v>
      </c>
      <c r="D789" s="38">
        <v>50</v>
      </c>
      <c r="E789" s="38" t="s">
        <v>792</v>
      </c>
    </row>
    <row r="790" spans="1:5">
      <c r="A790" s="38" t="s">
        <v>54</v>
      </c>
      <c r="B790" s="38" t="s">
        <v>6135</v>
      </c>
      <c r="C790" s="38" t="s">
        <v>6195</v>
      </c>
      <c r="D790" s="38">
        <v>50</v>
      </c>
      <c r="E790" s="38" t="s">
        <v>792</v>
      </c>
    </row>
    <row r="791" spans="1:5">
      <c r="A791" s="38" t="s">
        <v>57</v>
      </c>
      <c r="B791" s="38" t="s">
        <v>6135</v>
      </c>
      <c r="C791" s="38" t="s">
        <v>6194</v>
      </c>
      <c r="D791" s="38">
        <v>50</v>
      </c>
      <c r="E791" s="38" t="s">
        <v>792</v>
      </c>
    </row>
    <row r="792" spans="1:5">
      <c r="A792" s="38" t="s">
        <v>60</v>
      </c>
      <c r="B792" s="38" t="s">
        <v>6135</v>
      </c>
      <c r="C792" s="38" t="s">
        <v>6193</v>
      </c>
      <c r="D792" s="38">
        <v>50</v>
      </c>
      <c r="E792" s="38" t="s">
        <v>792</v>
      </c>
    </row>
    <row r="793" spans="1:5">
      <c r="A793" s="38" t="s">
        <v>6220</v>
      </c>
      <c r="B793" s="38" t="s">
        <v>6135</v>
      </c>
      <c r="C793" s="38" t="s">
        <v>6191</v>
      </c>
      <c r="D793" s="38">
        <v>50</v>
      </c>
      <c r="E793" s="38" t="s">
        <v>792</v>
      </c>
    </row>
    <row r="794" spans="1:5">
      <c r="A794" s="38" t="s">
        <v>63</v>
      </c>
      <c r="B794" s="38" t="s">
        <v>6135</v>
      </c>
      <c r="C794" s="38" t="s">
        <v>6190</v>
      </c>
      <c r="D794" s="38">
        <v>50</v>
      </c>
      <c r="E794" s="38" t="s">
        <v>792</v>
      </c>
    </row>
    <row r="795" spans="1:5">
      <c r="A795" s="38" t="s">
        <v>66</v>
      </c>
      <c r="B795" s="38" t="s">
        <v>6135</v>
      </c>
      <c r="C795" s="38" t="s">
        <v>6189</v>
      </c>
      <c r="D795" s="38">
        <v>50</v>
      </c>
      <c r="E795" s="38" t="s">
        <v>792</v>
      </c>
    </row>
    <row r="796" spans="1:5">
      <c r="A796" s="38" t="s">
        <v>69</v>
      </c>
      <c r="B796" s="38" t="s">
        <v>6135</v>
      </c>
      <c r="C796" s="38" t="s">
        <v>6188</v>
      </c>
      <c r="D796" s="38">
        <v>50</v>
      </c>
      <c r="E796" s="38" t="s">
        <v>792</v>
      </c>
    </row>
    <row r="797" spans="1:5">
      <c r="A797" s="38" t="s">
        <v>6219</v>
      </c>
      <c r="B797" s="38" t="s">
        <v>6135</v>
      </c>
      <c r="C797" s="38" t="s">
        <v>6186</v>
      </c>
      <c r="D797" s="38">
        <v>50</v>
      </c>
      <c r="E797" s="38" t="s">
        <v>792</v>
      </c>
    </row>
    <row r="798" spans="1:5">
      <c r="A798" s="38" t="s">
        <v>6218</v>
      </c>
      <c r="B798" s="38" t="s">
        <v>6135</v>
      </c>
      <c r="C798" s="38" t="s">
        <v>6184</v>
      </c>
      <c r="D798" s="38">
        <v>50</v>
      </c>
      <c r="E798" s="38" t="s">
        <v>792</v>
      </c>
    </row>
    <row r="799" spans="1:5">
      <c r="A799" s="38" t="s">
        <v>6217</v>
      </c>
      <c r="B799" s="38" t="s">
        <v>6135</v>
      </c>
      <c r="C799" s="38" t="s">
        <v>6182</v>
      </c>
      <c r="D799" s="38">
        <v>50</v>
      </c>
      <c r="E799" s="38" t="s">
        <v>792</v>
      </c>
    </row>
    <row r="800" spans="1:5">
      <c r="A800" s="38" t="s">
        <v>6216</v>
      </c>
      <c r="B800" s="38" t="s">
        <v>6135</v>
      </c>
      <c r="C800" s="38" t="s">
        <v>6180</v>
      </c>
      <c r="D800" s="38">
        <v>50</v>
      </c>
      <c r="E800" s="38" t="s">
        <v>792</v>
      </c>
    </row>
    <row r="801" spans="1:5">
      <c r="A801" s="38" t="s">
        <v>6215</v>
      </c>
      <c r="B801" s="38" t="s">
        <v>6135</v>
      </c>
      <c r="C801" s="38" t="s">
        <v>6178</v>
      </c>
      <c r="D801" s="38">
        <v>50</v>
      </c>
      <c r="E801" s="38" t="s">
        <v>792</v>
      </c>
    </row>
    <row r="802" spans="1:5">
      <c r="A802" s="38" t="s">
        <v>6214</v>
      </c>
      <c r="B802" s="38" t="s">
        <v>6135</v>
      </c>
      <c r="C802" s="38" t="s">
        <v>6176</v>
      </c>
      <c r="D802" s="38">
        <v>50</v>
      </c>
      <c r="E802" s="38" t="s">
        <v>792</v>
      </c>
    </row>
    <row r="803" spans="1:5">
      <c r="A803" s="38" t="s">
        <v>6213</v>
      </c>
      <c r="B803" s="38" t="s">
        <v>6135</v>
      </c>
      <c r="C803" s="38" t="s">
        <v>6174</v>
      </c>
      <c r="D803" s="38">
        <v>50</v>
      </c>
      <c r="E803" s="38" t="s">
        <v>792</v>
      </c>
    </row>
    <row r="804" spans="1:5">
      <c r="A804" s="38" t="s">
        <v>6212</v>
      </c>
      <c r="B804" s="38" t="s">
        <v>6135</v>
      </c>
      <c r="C804" s="38" t="s">
        <v>6172</v>
      </c>
      <c r="D804" s="38">
        <v>50</v>
      </c>
      <c r="E804" s="38" t="s">
        <v>792</v>
      </c>
    </row>
    <row r="805" spans="1:5">
      <c r="A805" s="38" t="s">
        <v>6211</v>
      </c>
      <c r="B805" s="38" t="s">
        <v>6135</v>
      </c>
      <c r="C805" s="38" t="s">
        <v>6170</v>
      </c>
      <c r="D805" s="38">
        <v>50</v>
      </c>
      <c r="E805" s="38" t="s">
        <v>792</v>
      </c>
    </row>
    <row r="806" spans="1:5">
      <c r="A806" s="38" t="s">
        <v>6210</v>
      </c>
      <c r="B806" s="38" t="s">
        <v>6135</v>
      </c>
      <c r="C806" s="38" t="s">
        <v>6168</v>
      </c>
      <c r="D806" s="38">
        <v>50</v>
      </c>
      <c r="E806" s="38" t="s">
        <v>792</v>
      </c>
    </row>
    <row r="807" spans="1:5">
      <c r="A807" s="38" t="s">
        <v>6209</v>
      </c>
      <c r="B807" s="38" t="s">
        <v>6135</v>
      </c>
      <c r="C807" s="38" t="s">
        <v>6166</v>
      </c>
      <c r="D807" s="38">
        <v>50</v>
      </c>
      <c r="E807" s="38" t="s">
        <v>792</v>
      </c>
    </row>
    <row r="808" spans="1:5">
      <c r="A808" s="38" t="s">
        <v>6208</v>
      </c>
      <c r="B808" s="38" t="s">
        <v>6135</v>
      </c>
      <c r="C808" s="38" t="s">
        <v>6164</v>
      </c>
      <c r="D808" s="38">
        <v>50</v>
      </c>
      <c r="E808" s="38" t="s">
        <v>792</v>
      </c>
    </row>
    <row r="809" spans="1:5">
      <c r="A809" s="38" t="s">
        <v>6207</v>
      </c>
      <c r="B809" s="38" t="s">
        <v>6135</v>
      </c>
      <c r="C809" s="38" t="s">
        <v>6162</v>
      </c>
      <c r="D809" s="38">
        <v>50</v>
      </c>
      <c r="E809" s="38" t="s">
        <v>792</v>
      </c>
    </row>
    <row r="810" spans="1:5">
      <c r="A810" s="38" t="s">
        <v>6206</v>
      </c>
      <c r="B810" s="38" t="s">
        <v>6135</v>
      </c>
      <c r="C810" s="38" t="s">
        <v>6160</v>
      </c>
      <c r="D810" s="38">
        <v>50</v>
      </c>
      <c r="E810" s="38" t="s">
        <v>792</v>
      </c>
    </row>
    <row r="811" spans="1:5">
      <c r="A811" s="38" t="s">
        <v>6205</v>
      </c>
      <c r="B811" s="38" t="s">
        <v>6135</v>
      </c>
      <c r="C811" s="38" t="s">
        <v>6158</v>
      </c>
      <c r="D811" s="38">
        <v>50</v>
      </c>
      <c r="E811" s="38" t="s">
        <v>792</v>
      </c>
    </row>
    <row r="812" spans="1:5">
      <c r="A812" s="38" t="s">
        <v>6204</v>
      </c>
      <c r="B812" s="38" t="s">
        <v>6135</v>
      </c>
      <c r="C812" s="38" t="s">
        <v>6156</v>
      </c>
      <c r="D812" s="38">
        <v>50</v>
      </c>
      <c r="E812" s="38" t="s">
        <v>792</v>
      </c>
    </row>
    <row r="813" spans="1:5">
      <c r="A813" s="38" t="s">
        <v>72</v>
      </c>
      <c r="B813" s="38" t="s">
        <v>6135</v>
      </c>
      <c r="C813" s="38" t="s">
        <v>6155</v>
      </c>
      <c r="D813" s="38">
        <v>50</v>
      </c>
      <c r="E813" s="38" t="s">
        <v>792</v>
      </c>
    </row>
    <row r="814" spans="1:5">
      <c r="A814" s="38" t="s">
        <v>75</v>
      </c>
      <c r="B814" s="38" t="s">
        <v>6135</v>
      </c>
      <c r="C814" s="38" t="s">
        <v>6154</v>
      </c>
      <c r="D814" s="38">
        <v>50</v>
      </c>
      <c r="E814" s="38" t="s">
        <v>792</v>
      </c>
    </row>
    <row r="815" spans="1:5">
      <c r="A815" s="38" t="s">
        <v>78</v>
      </c>
      <c r="B815" s="38" t="s">
        <v>6135</v>
      </c>
      <c r="C815" s="38" t="s">
        <v>6153</v>
      </c>
      <c r="D815" s="38">
        <v>50</v>
      </c>
      <c r="E815" s="38" t="s">
        <v>792</v>
      </c>
    </row>
    <row r="816" spans="1:5">
      <c r="A816" s="38" t="s">
        <v>81</v>
      </c>
      <c r="B816" s="38" t="s">
        <v>6135</v>
      </c>
      <c r="C816" s="38" t="s">
        <v>6152</v>
      </c>
      <c r="D816" s="38">
        <v>50</v>
      </c>
      <c r="E816" s="38" t="s">
        <v>792</v>
      </c>
    </row>
    <row r="817" spans="1:5">
      <c r="A817" s="38" t="s">
        <v>84</v>
      </c>
      <c r="B817" s="38" t="s">
        <v>6135</v>
      </c>
      <c r="C817" s="38" t="s">
        <v>6151</v>
      </c>
      <c r="D817" s="38">
        <v>50</v>
      </c>
      <c r="E817" s="38" t="s">
        <v>792</v>
      </c>
    </row>
    <row r="818" spans="1:5">
      <c r="A818" s="38" t="s">
        <v>6203</v>
      </c>
      <c r="B818" s="38" t="s">
        <v>6135</v>
      </c>
      <c r="C818" s="38" t="s">
        <v>6149</v>
      </c>
      <c r="D818" s="38">
        <v>50</v>
      </c>
      <c r="E818" s="38" t="s">
        <v>792</v>
      </c>
    </row>
    <row r="819" spans="1:5">
      <c r="A819" s="38" t="s">
        <v>6202</v>
      </c>
      <c r="B819" s="38" t="s">
        <v>6135</v>
      </c>
      <c r="C819" s="38" t="s">
        <v>6147</v>
      </c>
      <c r="D819" s="38">
        <v>50</v>
      </c>
      <c r="E819" s="38" t="s">
        <v>792</v>
      </c>
    </row>
    <row r="820" spans="1:5">
      <c r="A820" s="38" t="s">
        <v>6201</v>
      </c>
      <c r="B820" s="38" t="s">
        <v>6135</v>
      </c>
      <c r="C820" s="38" t="s">
        <v>6145</v>
      </c>
      <c r="D820" s="38">
        <v>50</v>
      </c>
      <c r="E820" s="38" t="s">
        <v>792</v>
      </c>
    </row>
    <row r="821" spans="1:5">
      <c r="A821" s="38" t="s">
        <v>6200</v>
      </c>
      <c r="B821" s="38" t="s">
        <v>6135</v>
      </c>
      <c r="C821" s="38" t="s">
        <v>6143</v>
      </c>
      <c r="D821" s="38">
        <v>50</v>
      </c>
      <c r="E821" s="38" t="s">
        <v>792</v>
      </c>
    </row>
    <row r="822" spans="1:5">
      <c r="A822" s="38" t="s">
        <v>6199</v>
      </c>
      <c r="B822" s="38" t="s">
        <v>6135</v>
      </c>
      <c r="C822" s="38" t="s">
        <v>6141</v>
      </c>
      <c r="D822" s="38">
        <v>50</v>
      </c>
      <c r="E822" s="38" t="s">
        <v>792</v>
      </c>
    </row>
    <row r="823" spans="1:5">
      <c r="A823" s="38" t="s">
        <v>6198</v>
      </c>
      <c r="B823" s="38" t="s">
        <v>6135</v>
      </c>
      <c r="C823" s="38" t="s">
        <v>6139</v>
      </c>
      <c r="D823" s="38">
        <v>50</v>
      </c>
      <c r="E823" s="38" t="s">
        <v>792</v>
      </c>
    </row>
    <row r="824" spans="1:5">
      <c r="A824" s="38" t="s">
        <v>6197</v>
      </c>
      <c r="B824" s="38" t="s">
        <v>6135</v>
      </c>
      <c r="C824" s="38" t="s">
        <v>6137</v>
      </c>
      <c r="D824" s="38">
        <v>50</v>
      </c>
      <c r="E824" s="38" t="s">
        <v>792</v>
      </c>
    </row>
    <row r="825" spans="1:5">
      <c r="A825" s="38" t="s">
        <v>6196</v>
      </c>
      <c r="B825" s="38" t="s">
        <v>6135</v>
      </c>
      <c r="C825" s="38" t="s">
        <v>6134</v>
      </c>
      <c r="D825" s="38">
        <v>50</v>
      </c>
      <c r="E825" s="38" t="s">
        <v>792</v>
      </c>
    </row>
    <row r="826" spans="1:5">
      <c r="A826" s="38" t="s">
        <v>55</v>
      </c>
      <c r="B826" s="38" t="s">
        <v>6135</v>
      </c>
      <c r="C826" s="38" t="s">
        <v>6195</v>
      </c>
      <c r="D826" s="38">
        <v>50</v>
      </c>
      <c r="E826" s="38" t="s">
        <v>792</v>
      </c>
    </row>
    <row r="827" spans="1:5">
      <c r="A827" s="38" t="s">
        <v>58</v>
      </c>
      <c r="B827" s="38" t="s">
        <v>6135</v>
      </c>
      <c r="C827" s="38" t="s">
        <v>6194</v>
      </c>
      <c r="D827" s="38">
        <v>50</v>
      </c>
      <c r="E827" s="38" t="s">
        <v>792</v>
      </c>
    </row>
    <row r="828" spans="1:5">
      <c r="A828" s="38" t="s">
        <v>61</v>
      </c>
      <c r="B828" s="38" t="s">
        <v>6135</v>
      </c>
      <c r="C828" s="38" t="s">
        <v>6193</v>
      </c>
      <c r="D828" s="38">
        <v>50</v>
      </c>
      <c r="E828" s="38" t="s">
        <v>792</v>
      </c>
    </row>
    <row r="829" spans="1:5">
      <c r="A829" s="38" t="s">
        <v>6192</v>
      </c>
      <c r="B829" s="38" t="s">
        <v>6135</v>
      </c>
      <c r="C829" s="38" t="s">
        <v>6191</v>
      </c>
      <c r="D829" s="38">
        <v>50</v>
      </c>
      <c r="E829" s="38" t="s">
        <v>792</v>
      </c>
    </row>
    <row r="830" spans="1:5">
      <c r="A830" s="38" t="s">
        <v>64</v>
      </c>
      <c r="B830" s="38" t="s">
        <v>6135</v>
      </c>
      <c r="C830" s="38" t="s">
        <v>6190</v>
      </c>
      <c r="D830" s="38">
        <v>50</v>
      </c>
      <c r="E830" s="38" t="s">
        <v>792</v>
      </c>
    </row>
    <row r="831" spans="1:5">
      <c r="A831" s="38" t="s">
        <v>67</v>
      </c>
      <c r="B831" s="38" t="s">
        <v>6135</v>
      </c>
      <c r="C831" s="38" t="s">
        <v>6189</v>
      </c>
      <c r="D831" s="38">
        <v>50</v>
      </c>
      <c r="E831" s="38" t="s">
        <v>792</v>
      </c>
    </row>
    <row r="832" spans="1:5">
      <c r="A832" s="38" t="s">
        <v>70</v>
      </c>
      <c r="B832" s="38" t="s">
        <v>6135</v>
      </c>
      <c r="C832" s="38" t="s">
        <v>6188</v>
      </c>
      <c r="D832" s="38">
        <v>50</v>
      </c>
      <c r="E832" s="38" t="s">
        <v>792</v>
      </c>
    </row>
    <row r="833" spans="1:5">
      <c r="A833" s="38" t="s">
        <v>6187</v>
      </c>
      <c r="B833" s="38" t="s">
        <v>6135</v>
      </c>
      <c r="C833" s="38" t="s">
        <v>6186</v>
      </c>
      <c r="D833" s="38">
        <v>50</v>
      </c>
      <c r="E833" s="38" t="s">
        <v>792</v>
      </c>
    </row>
    <row r="834" spans="1:5">
      <c r="A834" s="38" t="s">
        <v>6185</v>
      </c>
      <c r="B834" s="38" t="s">
        <v>6135</v>
      </c>
      <c r="C834" s="38" t="s">
        <v>6184</v>
      </c>
      <c r="D834" s="38">
        <v>50</v>
      </c>
      <c r="E834" s="38" t="s">
        <v>792</v>
      </c>
    </row>
    <row r="835" spans="1:5">
      <c r="A835" s="38" t="s">
        <v>6183</v>
      </c>
      <c r="B835" s="38" t="s">
        <v>6135</v>
      </c>
      <c r="C835" s="38" t="s">
        <v>6182</v>
      </c>
      <c r="D835" s="38">
        <v>50</v>
      </c>
      <c r="E835" s="38" t="s">
        <v>792</v>
      </c>
    </row>
    <row r="836" spans="1:5">
      <c r="A836" s="38" t="s">
        <v>6181</v>
      </c>
      <c r="B836" s="38" t="s">
        <v>6135</v>
      </c>
      <c r="C836" s="38" t="s">
        <v>6180</v>
      </c>
      <c r="D836" s="38">
        <v>50</v>
      </c>
      <c r="E836" s="38" t="s">
        <v>792</v>
      </c>
    </row>
    <row r="837" spans="1:5">
      <c r="A837" s="38" t="s">
        <v>6179</v>
      </c>
      <c r="B837" s="38" t="s">
        <v>6135</v>
      </c>
      <c r="C837" s="38" t="s">
        <v>6178</v>
      </c>
      <c r="D837" s="38">
        <v>50</v>
      </c>
      <c r="E837" s="38" t="s">
        <v>792</v>
      </c>
    </row>
    <row r="838" spans="1:5">
      <c r="A838" s="38" t="s">
        <v>6177</v>
      </c>
      <c r="B838" s="38" t="s">
        <v>6135</v>
      </c>
      <c r="C838" s="38" t="s">
        <v>6176</v>
      </c>
      <c r="D838" s="38">
        <v>50</v>
      </c>
      <c r="E838" s="38" t="s">
        <v>792</v>
      </c>
    </row>
    <row r="839" spans="1:5">
      <c r="A839" s="38" t="s">
        <v>6175</v>
      </c>
      <c r="B839" s="38" t="s">
        <v>6135</v>
      </c>
      <c r="C839" s="38" t="s">
        <v>6174</v>
      </c>
      <c r="D839" s="38">
        <v>50</v>
      </c>
      <c r="E839" s="38" t="s">
        <v>792</v>
      </c>
    </row>
    <row r="840" spans="1:5">
      <c r="A840" s="38" t="s">
        <v>6173</v>
      </c>
      <c r="B840" s="38" t="s">
        <v>6135</v>
      </c>
      <c r="C840" s="38" t="s">
        <v>6172</v>
      </c>
      <c r="D840" s="38">
        <v>50</v>
      </c>
      <c r="E840" s="38" t="s">
        <v>792</v>
      </c>
    </row>
    <row r="841" spans="1:5">
      <c r="A841" s="38" t="s">
        <v>6171</v>
      </c>
      <c r="B841" s="38" t="s">
        <v>6135</v>
      </c>
      <c r="C841" s="38" t="s">
        <v>6170</v>
      </c>
      <c r="D841" s="38">
        <v>50</v>
      </c>
      <c r="E841" s="38" t="s">
        <v>792</v>
      </c>
    </row>
    <row r="842" spans="1:5">
      <c r="A842" s="38" t="s">
        <v>6169</v>
      </c>
      <c r="B842" s="38" t="s">
        <v>6135</v>
      </c>
      <c r="C842" s="38" t="s">
        <v>6168</v>
      </c>
      <c r="D842" s="38">
        <v>50</v>
      </c>
      <c r="E842" s="38" t="s">
        <v>792</v>
      </c>
    </row>
    <row r="843" spans="1:5">
      <c r="A843" s="38" t="s">
        <v>6167</v>
      </c>
      <c r="B843" s="38" t="s">
        <v>6135</v>
      </c>
      <c r="C843" s="38" t="s">
        <v>6166</v>
      </c>
      <c r="D843" s="38">
        <v>50</v>
      </c>
      <c r="E843" s="38" t="s">
        <v>792</v>
      </c>
    </row>
    <row r="844" spans="1:5">
      <c r="A844" s="38" t="s">
        <v>6165</v>
      </c>
      <c r="B844" s="38" t="s">
        <v>6135</v>
      </c>
      <c r="C844" s="38" t="s">
        <v>6164</v>
      </c>
      <c r="D844" s="38">
        <v>50</v>
      </c>
      <c r="E844" s="38" t="s">
        <v>792</v>
      </c>
    </row>
    <row r="845" spans="1:5">
      <c r="A845" s="38" t="s">
        <v>6163</v>
      </c>
      <c r="B845" s="38" t="s">
        <v>6135</v>
      </c>
      <c r="C845" s="38" t="s">
        <v>6162</v>
      </c>
      <c r="D845" s="38">
        <v>50</v>
      </c>
      <c r="E845" s="38" t="s">
        <v>792</v>
      </c>
    </row>
    <row r="846" spans="1:5">
      <c r="A846" s="38" t="s">
        <v>6161</v>
      </c>
      <c r="B846" s="38" t="s">
        <v>6135</v>
      </c>
      <c r="C846" s="38" t="s">
        <v>6160</v>
      </c>
      <c r="D846" s="38">
        <v>50</v>
      </c>
      <c r="E846" s="38" t="s">
        <v>792</v>
      </c>
    </row>
    <row r="847" spans="1:5">
      <c r="A847" s="38" t="s">
        <v>6159</v>
      </c>
      <c r="B847" s="38" t="s">
        <v>6135</v>
      </c>
      <c r="C847" s="38" t="s">
        <v>6158</v>
      </c>
      <c r="D847" s="38">
        <v>50</v>
      </c>
      <c r="E847" s="38" t="s">
        <v>792</v>
      </c>
    </row>
    <row r="848" spans="1:5">
      <c r="A848" s="38" t="s">
        <v>6157</v>
      </c>
      <c r="B848" s="38" t="s">
        <v>6135</v>
      </c>
      <c r="C848" s="38" t="s">
        <v>6156</v>
      </c>
      <c r="D848" s="38">
        <v>50</v>
      </c>
      <c r="E848" s="38" t="s">
        <v>792</v>
      </c>
    </row>
    <row r="849" spans="1:5">
      <c r="A849" s="38" t="s">
        <v>73</v>
      </c>
      <c r="B849" s="38" t="s">
        <v>6135</v>
      </c>
      <c r="C849" s="38" t="s">
        <v>6155</v>
      </c>
      <c r="D849" s="38">
        <v>50</v>
      </c>
      <c r="E849" s="38" t="s">
        <v>792</v>
      </c>
    </row>
    <row r="850" spans="1:5">
      <c r="A850" s="38" t="s">
        <v>76</v>
      </c>
      <c r="B850" s="38" t="s">
        <v>6135</v>
      </c>
      <c r="C850" s="38" t="s">
        <v>6154</v>
      </c>
      <c r="D850" s="38">
        <v>50</v>
      </c>
      <c r="E850" s="38" t="s">
        <v>792</v>
      </c>
    </row>
    <row r="851" spans="1:5">
      <c r="A851" s="38" t="s">
        <v>79</v>
      </c>
      <c r="B851" s="38" t="s">
        <v>6135</v>
      </c>
      <c r="C851" s="38" t="s">
        <v>6153</v>
      </c>
      <c r="D851" s="38">
        <v>50</v>
      </c>
      <c r="E851" s="38" t="s">
        <v>792</v>
      </c>
    </row>
    <row r="852" spans="1:5">
      <c r="A852" s="38" t="s">
        <v>82</v>
      </c>
      <c r="B852" s="38" t="s">
        <v>6135</v>
      </c>
      <c r="C852" s="38" t="s">
        <v>6152</v>
      </c>
      <c r="D852" s="38">
        <v>50</v>
      </c>
      <c r="E852" s="38" t="s">
        <v>792</v>
      </c>
    </row>
    <row r="853" spans="1:5">
      <c r="A853" s="38" t="s">
        <v>85</v>
      </c>
      <c r="B853" s="38" t="s">
        <v>6135</v>
      </c>
      <c r="C853" s="38" t="s">
        <v>6151</v>
      </c>
      <c r="D853" s="38">
        <v>50</v>
      </c>
      <c r="E853" s="38" t="s">
        <v>792</v>
      </c>
    </row>
    <row r="854" spans="1:5">
      <c r="A854" s="38" t="s">
        <v>6150</v>
      </c>
      <c r="B854" s="38" t="s">
        <v>6135</v>
      </c>
      <c r="C854" s="38" t="s">
        <v>6149</v>
      </c>
      <c r="D854" s="38">
        <v>50</v>
      </c>
      <c r="E854" s="38" t="s">
        <v>792</v>
      </c>
    </row>
    <row r="855" spans="1:5">
      <c r="A855" s="38" t="s">
        <v>6148</v>
      </c>
      <c r="B855" s="38" t="s">
        <v>6135</v>
      </c>
      <c r="C855" s="38" t="s">
        <v>6147</v>
      </c>
      <c r="D855" s="38">
        <v>50</v>
      </c>
      <c r="E855" s="38" t="s">
        <v>792</v>
      </c>
    </row>
    <row r="856" spans="1:5">
      <c r="A856" s="38" t="s">
        <v>6146</v>
      </c>
      <c r="B856" s="38" t="s">
        <v>6135</v>
      </c>
      <c r="C856" s="38" t="s">
        <v>6145</v>
      </c>
      <c r="D856" s="38">
        <v>50</v>
      </c>
      <c r="E856" s="38" t="s">
        <v>792</v>
      </c>
    </row>
    <row r="857" spans="1:5">
      <c r="A857" s="38" t="s">
        <v>6144</v>
      </c>
      <c r="B857" s="38" t="s">
        <v>6135</v>
      </c>
      <c r="C857" s="38" t="s">
        <v>6143</v>
      </c>
      <c r="D857" s="38">
        <v>50</v>
      </c>
      <c r="E857" s="38" t="s">
        <v>792</v>
      </c>
    </row>
    <row r="858" spans="1:5">
      <c r="A858" s="38" t="s">
        <v>6142</v>
      </c>
      <c r="B858" s="38" t="s">
        <v>6135</v>
      </c>
      <c r="C858" s="38" t="s">
        <v>6141</v>
      </c>
      <c r="D858" s="38">
        <v>50</v>
      </c>
      <c r="E858" s="38" t="s">
        <v>792</v>
      </c>
    </row>
    <row r="859" spans="1:5">
      <c r="A859" s="38" t="s">
        <v>6140</v>
      </c>
      <c r="B859" s="38" t="s">
        <v>6135</v>
      </c>
      <c r="C859" s="38" t="s">
        <v>6139</v>
      </c>
      <c r="D859" s="38">
        <v>50</v>
      </c>
      <c r="E859" s="38" t="s">
        <v>792</v>
      </c>
    </row>
    <row r="860" spans="1:5">
      <c r="A860" s="38" t="s">
        <v>6138</v>
      </c>
      <c r="B860" s="38" t="s">
        <v>6135</v>
      </c>
      <c r="C860" s="38" t="s">
        <v>6137</v>
      </c>
      <c r="D860" s="38">
        <v>50</v>
      </c>
      <c r="E860" s="38" t="s">
        <v>792</v>
      </c>
    </row>
    <row r="861" spans="1:5">
      <c r="A861" s="38" t="s">
        <v>6136</v>
      </c>
      <c r="B861" s="38" t="s">
        <v>6135</v>
      </c>
      <c r="C861" s="38" t="s">
        <v>6134</v>
      </c>
      <c r="D861" s="38">
        <v>50</v>
      </c>
      <c r="E861" s="38" t="s">
        <v>792</v>
      </c>
    </row>
    <row r="862" spans="1:5">
      <c r="A862" s="38" t="s">
        <v>6133</v>
      </c>
      <c r="B862" s="38" t="s">
        <v>6032</v>
      </c>
      <c r="C862" s="38" t="s">
        <v>6086</v>
      </c>
      <c r="D862" s="38">
        <v>50</v>
      </c>
      <c r="E862" s="38" t="s">
        <v>792</v>
      </c>
    </row>
    <row r="863" spans="1:5">
      <c r="A863" s="38" t="s">
        <v>6132</v>
      </c>
      <c r="B863" s="38" t="s">
        <v>6032</v>
      </c>
      <c r="C863" s="38" t="s">
        <v>6084</v>
      </c>
      <c r="D863" s="38">
        <v>50</v>
      </c>
      <c r="E863" s="38" t="s">
        <v>792</v>
      </c>
    </row>
    <row r="864" spans="1:5">
      <c r="A864" s="38" t="s">
        <v>6131</v>
      </c>
      <c r="B864" s="38" t="s">
        <v>6032</v>
      </c>
      <c r="C864" s="38" t="s">
        <v>6082</v>
      </c>
      <c r="D864" s="38">
        <v>50</v>
      </c>
      <c r="E864" s="38" t="s">
        <v>792</v>
      </c>
    </row>
    <row r="865" spans="1:5">
      <c r="A865" s="38" t="s">
        <v>6130</v>
      </c>
      <c r="B865" s="38" t="s">
        <v>6032</v>
      </c>
      <c r="C865" s="38" t="s">
        <v>6080</v>
      </c>
      <c r="D865" s="38">
        <v>50</v>
      </c>
      <c r="E865" s="38" t="s">
        <v>792</v>
      </c>
    </row>
    <row r="866" spans="1:5">
      <c r="A866" s="38" t="s">
        <v>6129</v>
      </c>
      <c r="B866" s="38" t="s">
        <v>6032</v>
      </c>
      <c r="C866" s="38" t="s">
        <v>6078</v>
      </c>
      <c r="D866" s="38">
        <v>50</v>
      </c>
      <c r="E866" s="38" t="s">
        <v>792</v>
      </c>
    </row>
    <row r="867" spans="1:5">
      <c r="A867" s="38" t="s">
        <v>6128</v>
      </c>
      <c r="B867" s="38" t="s">
        <v>6032</v>
      </c>
      <c r="C867" s="38" t="s">
        <v>6076</v>
      </c>
      <c r="D867" s="38">
        <v>50</v>
      </c>
      <c r="E867" s="38" t="s">
        <v>792</v>
      </c>
    </row>
    <row r="868" spans="1:5">
      <c r="A868" s="38" t="s">
        <v>6127</v>
      </c>
      <c r="B868" s="38" t="s">
        <v>6032</v>
      </c>
      <c r="C868" s="38" t="s">
        <v>6074</v>
      </c>
      <c r="D868" s="38">
        <v>50</v>
      </c>
      <c r="E868" s="38" t="s">
        <v>792</v>
      </c>
    </row>
    <row r="869" spans="1:5">
      <c r="A869" s="38" t="s">
        <v>6126</v>
      </c>
      <c r="B869" s="38" t="s">
        <v>6032</v>
      </c>
      <c r="C869" s="38" t="s">
        <v>6072</v>
      </c>
      <c r="D869" s="38">
        <v>50</v>
      </c>
      <c r="E869" s="38" t="s">
        <v>792</v>
      </c>
    </row>
    <row r="870" spans="1:5">
      <c r="A870" s="38" t="s">
        <v>6125</v>
      </c>
      <c r="B870" s="38" t="s">
        <v>6032</v>
      </c>
      <c r="C870" s="38" t="s">
        <v>6070</v>
      </c>
      <c r="D870" s="38">
        <v>50</v>
      </c>
      <c r="E870" s="38" t="s">
        <v>792</v>
      </c>
    </row>
    <row r="871" spans="1:5">
      <c r="A871" s="38" t="s">
        <v>6124</v>
      </c>
      <c r="B871" s="38" t="s">
        <v>6032</v>
      </c>
      <c r="C871" s="38" t="s">
        <v>6068</v>
      </c>
      <c r="D871" s="38">
        <v>50</v>
      </c>
      <c r="E871" s="38" t="s">
        <v>792</v>
      </c>
    </row>
    <row r="872" spans="1:5">
      <c r="A872" s="38" t="s">
        <v>6123</v>
      </c>
      <c r="B872" s="38" t="s">
        <v>6032</v>
      </c>
      <c r="C872" s="38" t="s">
        <v>6066</v>
      </c>
      <c r="D872" s="38">
        <v>50</v>
      </c>
      <c r="E872" s="38" t="s">
        <v>792</v>
      </c>
    </row>
    <row r="873" spans="1:5">
      <c r="A873" s="38" t="s">
        <v>6122</v>
      </c>
      <c r="B873" s="38" t="s">
        <v>6032</v>
      </c>
      <c r="C873" s="38" t="s">
        <v>6064</v>
      </c>
      <c r="D873" s="38">
        <v>50</v>
      </c>
      <c r="E873" s="38" t="s">
        <v>792</v>
      </c>
    </row>
    <row r="874" spans="1:5">
      <c r="A874" s="38" t="s">
        <v>6121</v>
      </c>
      <c r="B874" s="38" t="s">
        <v>6032</v>
      </c>
      <c r="C874" s="38" t="s">
        <v>6062</v>
      </c>
      <c r="D874" s="38">
        <v>50</v>
      </c>
      <c r="E874" s="38" t="s">
        <v>792</v>
      </c>
    </row>
    <row r="875" spans="1:5">
      <c r="A875" s="38" t="s">
        <v>6120</v>
      </c>
      <c r="B875" s="38" t="s">
        <v>6032</v>
      </c>
      <c r="C875" s="38" t="s">
        <v>6060</v>
      </c>
      <c r="D875" s="38">
        <v>50</v>
      </c>
      <c r="E875" s="38" t="s">
        <v>792</v>
      </c>
    </row>
    <row r="876" spans="1:5">
      <c r="A876" s="38" t="s">
        <v>6119</v>
      </c>
      <c r="B876" s="38" t="s">
        <v>6032</v>
      </c>
      <c r="C876" s="38" t="s">
        <v>6058</v>
      </c>
      <c r="D876" s="38">
        <v>50</v>
      </c>
      <c r="E876" s="38" t="s">
        <v>792</v>
      </c>
    </row>
    <row r="877" spans="1:5">
      <c r="A877" s="38" t="s">
        <v>6118</v>
      </c>
      <c r="B877" s="38" t="s">
        <v>6032</v>
      </c>
      <c r="C877" s="38" t="s">
        <v>6056</v>
      </c>
      <c r="D877" s="38">
        <v>50</v>
      </c>
      <c r="E877" s="38" t="s">
        <v>792</v>
      </c>
    </row>
    <row r="878" spans="1:5">
      <c r="A878" s="38" t="s">
        <v>6117</v>
      </c>
      <c r="B878" s="38" t="s">
        <v>6032</v>
      </c>
      <c r="C878" s="38" t="s">
        <v>6054</v>
      </c>
      <c r="D878" s="38">
        <v>50</v>
      </c>
      <c r="E878" s="38" t="s">
        <v>792</v>
      </c>
    </row>
    <row r="879" spans="1:5">
      <c r="A879" s="38" t="s">
        <v>6116</v>
      </c>
      <c r="B879" s="38" t="s">
        <v>6032</v>
      </c>
      <c r="C879" s="38" t="s">
        <v>6052</v>
      </c>
      <c r="D879" s="38">
        <v>50</v>
      </c>
      <c r="E879" s="38" t="s">
        <v>792</v>
      </c>
    </row>
    <row r="880" spans="1:5">
      <c r="A880" s="38" t="s">
        <v>6115</v>
      </c>
      <c r="B880" s="38" t="s">
        <v>6032</v>
      </c>
      <c r="C880" s="38" t="s">
        <v>6050</v>
      </c>
      <c r="D880" s="38">
        <v>50</v>
      </c>
      <c r="E880" s="38" t="s">
        <v>792</v>
      </c>
    </row>
    <row r="881" spans="1:5">
      <c r="A881" s="38" t="s">
        <v>6114</v>
      </c>
      <c r="B881" s="38" t="s">
        <v>6032</v>
      </c>
      <c r="C881" s="38" t="s">
        <v>6048</v>
      </c>
      <c r="D881" s="38">
        <v>50</v>
      </c>
      <c r="E881" s="38" t="s">
        <v>792</v>
      </c>
    </row>
    <row r="882" spans="1:5">
      <c r="A882" s="38" t="s">
        <v>6113</v>
      </c>
      <c r="B882" s="38" t="s">
        <v>6032</v>
      </c>
      <c r="C882" s="38" t="s">
        <v>6046</v>
      </c>
      <c r="D882" s="38">
        <v>50</v>
      </c>
      <c r="E882" s="38" t="s">
        <v>792</v>
      </c>
    </row>
    <row r="883" spans="1:5">
      <c r="A883" s="38" t="s">
        <v>6112</v>
      </c>
      <c r="B883" s="38" t="s">
        <v>6032</v>
      </c>
      <c r="C883" s="38" t="s">
        <v>6044</v>
      </c>
      <c r="D883" s="38">
        <v>50</v>
      </c>
      <c r="E883" s="38" t="s">
        <v>792</v>
      </c>
    </row>
    <row r="884" spans="1:5">
      <c r="A884" s="38" t="s">
        <v>6111</v>
      </c>
      <c r="B884" s="38" t="s">
        <v>6032</v>
      </c>
      <c r="C884" s="38" t="s">
        <v>6042</v>
      </c>
      <c r="D884" s="38">
        <v>50</v>
      </c>
      <c r="E884" s="38" t="s">
        <v>792</v>
      </c>
    </row>
    <row r="885" spans="1:5">
      <c r="A885" s="38" t="s">
        <v>6110</v>
      </c>
      <c r="B885" s="38" t="s">
        <v>6032</v>
      </c>
      <c r="C885" s="38" t="s">
        <v>6040</v>
      </c>
      <c r="D885" s="38">
        <v>50</v>
      </c>
      <c r="E885" s="38" t="s">
        <v>792</v>
      </c>
    </row>
    <row r="886" spans="1:5">
      <c r="A886" s="38" t="s">
        <v>6109</v>
      </c>
      <c r="B886" s="38" t="s">
        <v>6032</v>
      </c>
      <c r="C886" s="38" t="s">
        <v>6038</v>
      </c>
      <c r="D886" s="38">
        <v>50</v>
      </c>
      <c r="E886" s="38" t="s">
        <v>792</v>
      </c>
    </row>
    <row r="887" spans="1:5">
      <c r="A887" s="38" t="s">
        <v>6108</v>
      </c>
      <c r="B887" s="38" t="s">
        <v>6032</v>
      </c>
      <c r="C887" s="38" t="s">
        <v>6036</v>
      </c>
      <c r="D887" s="38">
        <v>50</v>
      </c>
      <c r="E887" s="38" t="s">
        <v>792</v>
      </c>
    </row>
    <row r="888" spans="1:5">
      <c r="A888" s="38" t="s">
        <v>6107</v>
      </c>
      <c r="B888" s="38" t="s">
        <v>6032</v>
      </c>
      <c r="C888" s="38" t="s">
        <v>6034</v>
      </c>
      <c r="D888" s="38">
        <v>50</v>
      </c>
      <c r="E888" s="38" t="s">
        <v>792</v>
      </c>
    </row>
    <row r="889" spans="1:5">
      <c r="A889" s="38" t="s">
        <v>6106</v>
      </c>
      <c r="B889" s="38" t="s">
        <v>6032</v>
      </c>
      <c r="C889" s="38" t="s">
        <v>6031</v>
      </c>
      <c r="D889" s="38">
        <v>50</v>
      </c>
      <c r="E889" s="38" t="s">
        <v>792</v>
      </c>
    </row>
    <row r="890" spans="1:5">
      <c r="A890" s="38" t="s">
        <v>6105</v>
      </c>
      <c r="B890" s="38" t="s">
        <v>6032</v>
      </c>
      <c r="C890" s="38" t="s">
        <v>6066</v>
      </c>
      <c r="D890" s="38">
        <v>50</v>
      </c>
      <c r="E890" s="38" t="s">
        <v>792</v>
      </c>
    </row>
    <row r="891" spans="1:5">
      <c r="A891" s="38" t="s">
        <v>6104</v>
      </c>
      <c r="B891" s="38" t="s">
        <v>6032</v>
      </c>
      <c r="C891" s="38" t="s">
        <v>6064</v>
      </c>
      <c r="D891" s="38">
        <v>50</v>
      </c>
      <c r="E891" s="38" t="s">
        <v>792</v>
      </c>
    </row>
    <row r="892" spans="1:5">
      <c r="A892" s="38" t="s">
        <v>6103</v>
      </c>
      <c r="B892" s="38" t="s">
        <v>6032</v>
      </c>
      <c r="C892" s="38" t="s">
        <v>6062</v>
      </c>
      <c r="D892" s="38">
        <v>50</v>
      </c>
      <c r="E892" s="38" t="s">
        <v>792</v>
      </c>
    </row>
    <row r="893" spans="1:5">
      <c r="A893" s="38" t="s">
        <v>6102</v>
      </c>
      <c r="B893" s="38" t="s">
        <v>6032</v>
      </c>
      <c r="C893" s="38" t="s">
        <v>6060</v>
      </c>
      <c r="D893" s="38">
        <v>50</v>
      </c>
      <c r="E893" s="38" t="s">
        <v>792</v>
      </c>
    </row>
    <row r="894" spans="1:5">
      <c r="A894" s="38" t="s">
        <v>6101</v>
      </c>
      <c r="B894" s="38" t="s">
        <v>6032</v>
      </c>
      <c r="C894" s="38" t="s">
        <v>6058</v>
      </c>
      <c r="D894" s="38">
        <v>50</v>
      </c>
      <c r="E894" s="38" t="s">
        <v>792</v>
      </c>
    </row>
    <row r="895" spans="1:5">
      <c r="A895" s="38" t="s">
        <v>6100</v>
      </c>
      <c r="B895" s="38" t="s">
        <v>6032</v>
      </c>
      <c r="C895" s="38" t="s">
        <v>6056</v>
      </c>
      <c r="D895" s="38">
        <v>50</v>
      </c>
      <c r="E895" s="38" t="s">
        <v>792</v>
      </c>
    </row>
    <row r="896" spans="1:5">
      <c r="A896" s="38" t="s">
        <v>6099</v>
      </c>
      <c r="B896" s="38" t="s">
        <v>6032</v>
      </c>
      <c r="C896" s="38" t="s">
        <v>6054</v>
      </c>
      <c r="D896" s="38">
        <v>50</v>
      </c>
      <c r="E896" s="38" t="s">
        <v>792</v>
      </c>
    </row>
    <row r="897" spans="1:5">
      <c r="A897" s="38" t="s">
        <v>6098</v>
      </c>
      <c r="B897" s="38" t="s">
        <v>6032</v>
      </c>
      <c r="C897" s="38" t="s">
        <v>6052</v>
      </c>
      <c r="D897" s="38">
        <v>50</v>
      </c>
      <c r="E897" s="38" t="s">
        <v>792</v>
      </c>
    </row>
    <row r="898" spans="1:5">
      <c r="A898" s="38" t="s">
        <v>6097</v>
      </c>
      <c r="B898" s="38" t="s">
        <v>6032</v>
      </c>
      <c r="C898" s="38" t="s">
        <v>6050</v>
      </c>
      <c r="D898" s="38">
        <v>50</v>
      </c>
      <c r="E898" s="38" t="s">
        <v>792</v>
      </c>
    </row>
    <row r="899" spans="1:5">
      <c r="A899" s="38" t="s">
        <v>6096</v>
      </c>
      <c r="B899" s="38" t="s">
        <v>6032</v>
      </c>
      <c r="C899" s="38" t="s">
        <v>6048</v>
      </c>
      <c r="D899" s="38">
        <v>50</v>
      </c>
      <c r="E899" s="38" t="s">
        <v>792</v>
      </c>
    </row>
    <row r="900" spans="1:5">
      <c r="A900" s="38" t="s">
        <v>6095</v>
      </c>
      <c r="B900" s="38" t="s">
        <v>6032</v>
      </c>
      <c r="C900" s="38" t="s">
        <v>6046</v>
      </c>
      <c r="D900" s="38">
        <v>50</v>
      </c>
      <c r="E900" s="38" t="s">
        <v>792</v>
      </c>
    </row>
    <row r="901" spans="1:5">
      <c r="A901" s="38" t="s">
        <v>6094</v>
      </c>
      <c r="B901" s="38" t="s">
        <v>6032</v>
      </c>
      <c r="C901" s="38" t="s">
        <v>6044</v>
      </c>
      <c r="D901" s="38">
        <v>50</v>
      </c>
      <c r="E901" s="38" t="s">
        <v>792</v>
      </c>
    </row>
    <row r="902" spans="1:5">
      <c r="A902" s="38" t="s">
        <v>6093</v>
      </c>
      <c r="B902" s="38" t="s">
        <v>6032</v>
      </c>
      <c r="C902" s="38" t="s">
        <v>6042</v>
      </c>
      <c r="D902" s="38">
        <v>50</v>
      </c>
      <c r="E902" s="38" t="s">
        <v>792</v>
      </c>
    </row>
    <row r="903" spans="1:5">
      <c r="A903" s="38" t="s">
        <v>6092</v>
      </c>
      <c r="B903" s="38" t="s">
        <v>6032</v>
      </c>
      <c r="C903" s="38" t="s">
        <v>6040</v>
      </c>
      <c r="D903" s="38">
        <v>50</v>
      </c>
      <c r="E903" s="38" t="s">
        <v>792</v>
      </c>
    </row>
    <row r="904" spans="1:5">
      <c r="A904" s="38" t="s">
        <v>6091</v>
      </c>
      <c r="B904" s="38" t="s">
        <v>6032</v>
      </c>
      <c r="C904" s="38" t="s">
        <v>6038</v>
      </c>
      <c r="D904" s="38">
        <v>50</v>
      </c>
      <c r="E904" s="38" t="s">
        <v>792</v>
      </c>
    </row>
    <row r="905" spans="1:5">
      <c r="A905" s="38" t="s">
        <v>6090</v>
      </c>
      <c r="B905" s="38" t="s">
        <v>6032</v>
      </c>
      <c r="C905" s="38" t="s">
        <v>6036</v>
      </c>
      <c r="D905" s="38">
        <v>50</v>
      </c>
      <c r="E905" s="38" t="s">
        <v>792</v>
      </c>
    </row>
    <row r="906" spans="1:5">
      <c r="A906" s="38" t="s">
        <v>6089</v>
      </c>
      <c r="B906" s="38" t="s">
        <v>6032</v>
      </c>
      <c r="C906" s="38" t="s">
        <v>6034</v>
      </c>
      <c r="D906" s="38">
        <v>50</v>
      </c>
      <c r="E906" s="38" t="s">
        <v>792</v>
      </c>
    </row>
    <row r="907" spans="1:5">
      <c r="A907" s="38" t="s">
        <v>6088</v>
      </c>
      <c r="B907" s="38" t="s">
        <v>6032</v>
      </c>
      <c r="C907" s="38" t="s">
        <v>6031</v>
      </c>
      <c r="D907" s="38">
        <v>50</v>
      </c>
      <c r="E907" s="38" t="s">
        <v>792</v>
      </c>
    </row>
    <row r="908" spans="1:5">
      <c r="A908" s="38" t="s">
        <v>6087</v>
      </c>
      <c r="B908" s="38" t="s">
        <v>6032</v>
      </c>
      <c r="C908" s="38" t="s">
        <v>6086</v>
      </c>
      <c r="D908" s="38">
        <v>50</v>
      </c>
      <c r="E908" s="38" t="s">
        <v>792</v>
      </c>
    </row>
    <row r="909" spans="1:5">
      <c r="A909" s="38" t="s">
        <v>6085</v>
      </c>
      <c r="B909" s="38" t="s">
        <v>6032</v>
      </c>
      <c r="C909" s="38" t="s">
        <v>6084</v>
      </c>
      <c r="D909" s="38">
        <v>50</v>
      </c>
      <c r="E909" s="38" t="s">
        <v>792</v>
      </c>
    </row>
    <row r="910" spans="1:5">
      <c r="A910" s="38" t="s">
        <v>6083</v>
      </c>
      <c r="B910" s="38" t="s">
        <v>6032</v>
      </c>
      <c r="C910" s="38" t="s">
        <v>6082</v>
      </c>
      <c r="D910" s="38">
        <v>50</v>
      </c>
      <c r="E910" s="38" t="s">
        <v>792</v>
      </c>
    </row>
    <row r="911" spans="1:5">
      <c r="A911" s="38" t="s">
        <v>6081</v>
      </c>
      <c r="B911" s="38" t="s">
        <v>6032</v>
      </c>
      <c r="C911" s="38" t="s">
        <v>6080</v>
      </c>
      <c r="D911" s="38">
        <v>50</v>
      </c>
      <c r="E911" s="38" t="s">
        <v>792</v>
      </c>
    </row>
    <row r="912" spans="1:5">
      <c r="A912" s="38" t="s">
        <v>6079</v>
      </c>
      <c r="B912" s="38" t="s">
        <v>6032</v>
      </c>
      <c r="C912" s="38" t="s">
        <v>6078</v>
      </c>
      <c r="D912" s="38">
        <v>50</v>
      </c>
      <c r="E912" s="38" t="s">
        <v>792</v>
      </c>
    </row>
    <row r="913" spans="1:5">
      <c r="A913" s="38" t="s">
        <v>6077</v>
      </c>
      <c r="B913" s="38" t="s">
        <v>6032</v>
      </c>
      <c r="C913" s="38" t="s">
        <v>6076</v>
      </c>
      <c r="D913" s="38">
        <v>50</v>
      </c>
      <c r="E913" s="38" t="s">
        <v>792</v>
      </c>
    </row>
    <row r="914" spans="1:5">
      <c r="A914" s="38" t="s">
        <v>6075</v>
      </c>
      <c r="B914" s="38" t="s">
        <v>6032</v>
      </c>
      <c r="C914" s="38" t="s">
        <v>6074</v>
      </c>
      <c r="D914" s="38">
        <v>50</v>
      </c>
      <c r="E914" s="38" t="s">
        <v>792</v>
      </c>
    </row>
    <row r="915" spans="1:5">
      <c r="A915" s="38" t="s">
        <v>6073</v>
      </c>
      <c r="B915" s="38" t="s">
        <v>6032</v>
      </c>
      <c r="C915" s="38" t="s">
        <v>6072</v>
      </c>
      <c r="D915" s="38">
        <v>50</v>
      </c>
      <c r="E915" s="38" t="s">
        <v>792</v>
      </c>
    </row>
    <row r="916" spans="1:5">
      <c r="A916" s="38" t="s">
        <v>6071</v>
      </c>
      <c r="B916" s="38" t="s">
        <v>6032</v>
      </c>
      <c r="C916" s="38" t="s">
        <v>6070</v>
      </c>
      <c r="D916" s="38">
        <v>50</v>
      </c>
      <c r="E916" s="38" t="s">
        <v>792</v>
      </c>
    </row>
    <row r="917" spans="1:5">
      <c r="A917" s="38" t="s">
        <v>6069</v>
      </c>
      <c r="B917" s="38" t="s">
        <v>6032</v>
      </c>
      <c r="C917" s="38" t="s">
        <v>6068</v>
      </c>
      <c r="D917" s="38">
        <v>50</v>
      </c>
      <c r="E917" s="38" t="s">
        <v>792</v>
      </c>
    </row>
    <row r="918" spans="1:5">
      <c r="A918" s="38" t="s">
        <v>6067</v>
      </c>
      <c r="B918" s="38" t="s">
        <v>6032</v>
      </c>
      <c r="C918" s="38" t="s">
        <v>6066</v>
      </c>
      <c r="D918" s="38">
        <v>50</v>
      </c>
      <c r="E918" s="38" t="s">
        <v>792</v>
      </c>
    </row>
    <row r="919" spans="1:5">
      <c r="A919" s="38" t="s">
        <v>6065</v>
      </c>
      <c r="B919" s="38" t="s">
        <v>6032</v>
      </c>
      <c r="C919" s="38" t="s">
        <v>6064</v>
      </c>
      <c r="D919" s="38">
        <v>50</v>
      </c>
      <c r="E919" s="38" t="s">
        <v>792</v>
      </c>
    </row>
    <row r="920" spans="1:5">
      <c r="A920" s="38" t="s">
        <v>6063</v>
      </c>
      <c r="B920" s="38" t="s">
        <v>6032</v>
      </c>
      <c r="C920" s="38" t="s">
        <v>6062</v>
      </c>
      <c r="D920" s="38">
        <v>50</v>
      </c>
      <c r="E920" s="38" t="s">
        <v>792</v>
      </c>
    </row>
    <row r="921" spans="1:5">
      <c r="A921" s="38" t="s">
        <v>6061</v>
      </c>
      <c r="B921" s="38" t="s">
        <v>6032</v>
      </c>
      <c r="C921" s="38" t="s">
        <v>6060</v>
      </c>
      <c r="D921" s="38">
        <v>50</v>
      </c>
      <c r="E921" s="38" t="s">
        <v>792</v>
      </c>
    </row>
    <row r="922" spans="1:5">
      <c r="A922" s="38" t="s">
        <v>6059</v>
      </c>
      <c r="B922" s="38" t="s">
        <v>6032</v>
      </c>
      <c r="C922" s="38" t="s">
        <v>6058</v>
      </c>
      <c r="D922" s="38">
        <v>50</v>
      </c>
      <c r="E922" s="38" t="s">
        <v>792</v>
      </c>
    </row>
    <row r="923" spans="1:5">
      <c r="A923" s="38" t="s">
        <v>6057</v>
      </c>
      <c r="B923" s="38" t="s">
        <v>6032</v>
      </c>
      <c r="C923" s="38" t="s">
        <v>6056</v>
      </c>
      <c r="D923" s="38">
        <v>50</v>
      </c>
      <c r="E923" s="38" t="s">
        <v>792</v>
      </c>
    </row>
    <row r="924" spans="1:5">
      <c r="A924" s="38" t="s">
        <v>6055</v>
      </c>
      <c r="B924" s="38" t="s">
        <v>6032</v>
      </c>
      <c r="C924" s="38" t="s">
        <v>6054</v>
      </c>
      <c r="D924" s="38">
        <v>50</v>
      </c>
      <c r="E924" s="38" t="s">
        <v>792</v>
      </c>
    </row>
    <row r="925" spans="1:5">
      <c r="A925" s="38" t="s">
        <v>6053</v>
      </c>
      <c r="B925" s="38" t="s">
        <v>6032</v>
      </c>
      <c r="C925" s="38" t="s">
        <v>6052</v>
      </c>
      <c r="D925" s="38">
        <v>50</v>
      </c>
      <c r="E925" s="38" t="s">
        <v>792</v>
      </c>
    </row>
    <row r="926" spans="1:5">
      <c r="A926" s="38" t="s">
        <v>6051</v>
      </c>
      <c r="B926" s="38" t="s">
        <v>6032</v>
      </c>
      <c r="C926" s="38" t="s">
        <v>6050</v>
      </c>
      <c r="D926" s="38">
        <v>50</v>
      </c>
      <c r="E926" s="38" t="s">
        <v>792</v>
      </c>
    </row>
    <row r="927" spans="1:5">
      <c r="A927" s="38" t="s">
        <v>6049</v>
      </c>
      <c r="B927" s="38" t="s">
        <v>6032</v>
      </c>
      <c r="C927" s="38" t="s">
        <v>6048</v>
      </c>
      <c r="D927" s="38">
        <v>50</v>
      </c>
      <c r="E927" s="38" t="s">
        <v>792</v>
      </c>
    </row>
    <row r="928" spans="1:5">
      <c r="A928" s="38" t="s">
        <v>6047</v>
      </c>
      <c r="B928" s="38" t="s">
        <v>6032</v>
      </c>
      <c r="C928" s="38" t="s">
        <v>6046</v>
      </c>
      <c r="D928" s="38">
        <v>50</v>
      </c>
      <c r="E928" s="38" t="s">
        <v>792</v>
      </c>
    </row>
    <row r="929" spans="1:5">
      <c r="A929" s="38" t="s">
        <v>6045</v>
      </c>
      <c r="B929" s="38" t="s">
        <v>6032</v>
      </c>
      <c r="C929" s="38" t="s">
        <v>6044</v>
      </c>
      <c r="D929" s="38">
        <v>50</v>
      </c>
      <c r="E929" s="38" t="s">
        <v>792</v>
      </c>
    </row>
    <row r="930" spans="1:5">
      <c r="A930" s="38" t="s">
        <v>6043</v>
      </c>
      <c r="B930" s="38" t="s">
        <v>6032</v>
      </c>
      <c r="C930" s="38" t="s">
        <v>6042</v>
      </c>
      <c r="D930" s="38">
        <v>50</v>
      </c>
      <c r="E930" s="38" t="s">
        <v>792</v>
      </c>
    </row>
    <row r="931" spans="1:5">
      <c r="A931" s="38" t="s">
        <v>6041</v>
      </c>
      <c r="B931" s="38" t="s">
        <v>6032</v>
      </c>
      <c r="C931" s="38" t="s">
        <v>6040</v>
      </c>
      <c r="D931" s="38">
        <v>50</v>
      </c>
      <c r="E931" s="38" t="s">
        <v>792</v>
      </c>
    </row>
    <row r="932" spans="1:5">
      <c r="A932" s="38" t="s">
        <v>6039</v>
      </c>
      <c r="B932" s="38" t="s">
        <v>6032</v>
      </c>
      <c r="C932" s="38" t="s">
        <v>6038</v>
      </c>
      <c r="D932" s="38">
        <v>50</v>
      </c>
      <c r="E932" s="38" t="s">
        <v>792</v>
      </c>
    </row>
    <row r="933" spans="1:5">
      <c r="A933" s="38" t="s">
        <v>6037</v>
      </c>
      <c r="B933" s="38" t="s">
        <v>6032</v>
      </c>
      <c r="C933" s="38" t="s">
        <v>6036</v>
      </c>
      <c r="D933" s="38">
        <v>50</v>
      </c>
      <c r="E933" s="38" t="s">
        <v>792</v>
      </c>
    </row>
    <row r="934" spans="1:5">
      <c r="A934" s="38" t="s">
        <v>6035</v>
      </c>
      <c r="B934" s="38" t="s">
        <v>6032</v>
      </c>
      <c r="C934" s="38" t="s">
        <v>6034</v>
      </c>
      <c r="D934" s="38">
        <v>50</v>
      </c>
      <c r="E934" s="38" t="s">
        <v>792</v>
      </c>
    </row>
    <row r="935" spans="1:5">
      <c r="A935" s="38" t="s">
        <v>6033</v>
      </c>
      <c r="B935" s="38" t="s">
        <v>6032</v>
      </c>
      <c r="C935" s="38" t="s">
        <v>6031</v>
      </c>
      <c r="D935" s="38">
        <v>50</v>
      </c>
      <c r="E935" s="38" t="s">
        <v>792</v>
      </c>
    </row>
    <row r="936" spans="1:5">
      <c r="A936" s="38" t="s">
        <v>6030</v>
      </c>
      <c r="B936" s="38" t="s">
        <v>6005</v>
      </c>
      <c r="C936" s="38" t="s">
        <v>6029</v>
      </c>
      <c r="D936" s="38">
        <v>50</v>
      </c>
      <c r="E936" s="38" t="s">
        <v>792</v>
      </c>
    </row>
    <row r="937" spans="1:5">
      <c r="A937" s="38" t="s">
        <v>6028</v>
      </c>
      <c r="B937" s="38" t="s">
        <v>6005</v>
      </c>
      <c r="C937" s="38" t="s">
        <v>6015</v>
      </c>
      <c r="D937" s="38">
        <v>50</v>
      </c>
      <c r="E937" s="38" t="s">
        <v>792</v>
      </c>
    </row>
    <row r="938" spans="1:5">
      <c r="A938" s="38" t="s">
        <v>6027</v>
      </c>
      <c r="B938" s="38" t="s">
        <v>6005</v>
      </c>
      <c r="C938" s="38" t="s">
        <v>6013</v>
      </c>
      <c r="D938" s="38">
        <v>50</v>
      </c>
      <c r="E938" s="38" t="s">
        <v>792</v>
      </c>
    </row>
    <row r="939" spans="1:5">
      <c r="A939" s="38" t="s">
        <v>6026</v>
      </c>
      <c r="B939" s="38" t="s">
        <v>6005</v>
      </c>
      <c r="C939" s="38" t="s">
        <v>6011</v>
      </c>
      <c r="D939" s="38">
        <v>50</v>
      </c>
      <c r="E939" s="38" t="s">
        <v>792</v>
      </c>
    </row>
    <row r="940" spans="1:5">
      <c r="A940" s="38" t="s">
        <v>6025</v>
      </c>
      <c r="B940" s="38" t="s">
        <v>6005</v>
      </c>
      <c r="C940" s="38" t="s">
        <v>6009</v>
      </c>
      <c r="D940" s="38">
        <v>50</v>
      </c>
      <c r="E940" s="38" t="s">
        <v>792</v>
      </c>
    </row>
    <row r="941" spans="1:5">
      <c r="A941" s="38" t="s">
        <v>6024</v>
      </c>
      <c r="B941" s="38" t="s">
        <v>6005</v>
      </c>
      <c r="C941" s="38" t="s">
        <v>6007</v>
      </c>
      <c r="D941" s="38">
        <v>50</v>
      </c>
      <c r="E941" s="38" t="s">
        <v>792</v>
      </c>
    </row>
    <row r="942" spans="1:5">
      <c r="A942" s="38" t="s">
        <v>6023</v>
      </c>
      <c r="B942" s="38" t="s">
        <v>6005</v>
      </c>
      <c r="C942" s="38" t="s">
        <v>6004</v>
      </c>
      <c r="D942" s="38">
        <v>50</v>
      </c>
      <c r="E942" s="38" t="s">
        <v>792</v>
      </c>
    </row>
    <row r="943" spans="1:5">
      <c r="A943" s="38" t="s">
        <v>6022</v>
      </c>
      <c r="B943" s="38" t="s">
        <v>6005</v>
      </c>
      <c r="C943" s="38" t="s">
        <v>6015</v>
      </c>
      <c r="D943" s="38">
        <v>50</v>
      </c>
      <c r="E943" s="38" t="s">
        <v>792</v>
      </c>
    </row>
    <row r="944" spans="1:5">
      <c r="A944" s="38" t="s">
        <v>6021</v>
      </c>
      <c r="B944" s="38" t="s">
        <v>6005</v>
      </c>
      <c r="C944" s="38" t="s">
        <v>6013</v>
      </c>
      <c r="D944" s="38">
        <v>50</v>
      </c>
      <c r="E944" s="38" t="s">
        <v>792</v>
      </c>
    </row>
    <row r="945" spans="1:5">
      <c r="A945" s="38" t="s">
        <v>6020</v>
      </c>
      <c r="B945" s="38" t="s">
        <v>6005</v>
      </c>
      <c r="C945" s="38" t="s">
        <v>6011</v>
      </c>
      <c r="D945" s="38">
        <v>50</v>
      </c>
      <c r="E945" s="38" t="s">
        <v>792</v>
      </c>
    </row>
    <row r="946" spans="1:5">
      <c r="A946" s="38" t="s">
        <v>6019</v>
      </c>
      <c r="B946" s="38" t="s">
        <v>6005</v>
      </c>
      <c r="C946" s="38" t="s">
        <v>6009</v>
      </c>
      <c r="D946" s="38">
        <v>50</v>
      </c>
      <c r="E946" s="38" t="s">
        <v>792</v>
      </c>
    </row>
    <row r="947" spans="1:5">
      <c r="A947" s="38" t="s">
        <v>6018</v>
      </c>
      <c r="B947" s="38" t="s">
        <v>6005</v>
      </c>
      <c r="C947" s="38" t="s">
        <v>6007</v>
      </c>
      <c r="D947" s="38">
        <v>50</v>
      </c>
      <c r="E947" s="38" t="s">
        <v>792</v>
      </c>
    </row>
    <row r="948" spans="1:5">
      <c r="A948" s="38" t="s">
        <v>6017</v>
      </c>
      <c r="B948" s="38" t="s">
        <v>6005</v>
      </c>
      <c r="C948" s="38" t="s">
        <v>6004</v>
      </c>
      <c r="D948" s="38">
        <v>50</v>
      </c>
      <c r="E948" s="38" t="s">
        <v>792</v>
      </c>
    </row>
    <row r="949" spans="1:5">
      <c r="A949" s="38" t="s">
        <v>6016</v>
      </c>
      <c r="B949" s="38" t="s">
        <v>6005</v>
      </c>
      <c r="C949" s="38" t="s">
        <v>6015</v>
      </c>
      <c r="D949" s="38">
        <v>50</v>
      </c>
      <c r="E949" s="38" t="s">
        <v>792</v>
      </c>
    </row>
    <row r="950" spans="1:5">
      <c r="A950" s="38" t="s">
        <v>6014</v>
      </c>
      <c r="B950" s="38" t="s">
        <v>6005</v>
      </c>
      <c r="C950" s="38" t="s">
        <v>6013</v>
      </c>
      <c r="D950" s="38">
        <v>50</v>
      </c>
      <c r="E950" s="38" t="s">
        <v>792</v>
      </c>
    </row>
    <row r="951" spans="1:5">
      <c r="A951" s="38" t="s">
        <v>6012</v>
      </c>
      <c r="B951" s="38" t="s">
        <v>6005</v>
      </c>
      <c r="C951" s="38" t="s">
        <v>6011</v>
      </c>
      <c r="D951" s="38">
        <v>50</v>
      </c>
      <c r="E951" s="38" t="s">
        <v>792</v>
      </c>
    </row>
    <row r="952" spans="1:5">
      <c r="A952" s="38" t="s">
        <v>6010</v>
      </c>
      <c r="B952" s="38" t="s">
        <v>6005</v>
      </c>
      <c r="C952" s="38" t="s">
        <v>6009</v>
      </c>
      <c r="D952" s="38">
        <v>50</v>
      </c>
      <c r="E952" s="38" t="s">
        <v>792</v>
      </c>
    </row>
    <row r="953" spans="1:5">
      <c r="A953" s="38" t="s">
        <v>6008</v>
      </c>
      <c r="B953" s="38" t="s">
        <v>6005</v>
      </c>
      <c r="C953" s="38" t="s">
        <v>6007</v>
      </c>
      <c r="D953" s="38">
        <v>50</v>
      </c>
      <c r="E953" s="38" t="s">
        <v>792</v>
      </c>
    </row>
    <row r="954" spans="1:5">
      <c r="A954" s="38" t="s">
        <v>6006</v>
      </c>
      <c r="B954" s="38" t="s">
        <v>6005</v>
      </c>
      <c r="C954" s="38" t="s">
        <v>6004</v>
      </c>
      <c r="D954" s="38">
        <v>50</v>
      </c>
      <c r="E954" s="38" t="s">
        <v>792</v>
      </c>
    </row>
    <row r="955" spans="1:5">
      <c r="A955" s="38" t="s">
        <v>6003</v>
      </c>
      <c r="B955" s="38" t="s">
        <v>5983</v>
      </c>
      <c r="C955" s="38" t="s">
        <v>5993</v>
      </c>
      <c r="D955" s="38">
        <v>50</v>
      </c>
      <c r="E955" s="38" t="s">
        <v>792</v>
      </c>
    </row>
    <row r="956" spans="1:5">
      <c r="A956" s="38" t="s">
        <v>6002</v>
      </c>
      <c r="B956" s="38" t="s">
        <v>5983</v>
      </c>
      <c r="C956" s="38" t="s">
        <v>5991</v>
      </c>
      <c r="D956" s="38">
        <v>50</v>
      </c>
      <c r="E956" s="38" t="s">
        <v>792</v>
      </c>
    </row>
    <row r="957" spans="1:5">
      <c r="A957" s="38" t="s">
        <v>6001</v>
      </c>
      <c r="B957" s="38" t="s">
        <v>5983</v>
      </c>
      <c r="C957" s="38" t="s">
        <v>5990</v>
      </c>
      <c r="D957" s="38">
        <v>50</v>
      </c>
      <c r="E957" s="38" t="s">
        <v>792</v>
      </c>
    </row>
    <row r="958" spans="1:5">
      <c r="A958" s="38" t="s">
        <v>6000</v>
      </c>
      <c r="B958" s="38" t="s">
        <v>5983</v>
      </c>
      <c r="C958" s="38" t="s">
        <v>5988</v>
      </c>
      <c r="D958" s="38">
        <v>50</v>
      </c>
      <c r="E958" s="38" t="s">
        <v>792</v>
      </c>
    </row>
    <row r="959" spans="1:5">
      <c r="A959" s="38" t="s">
        <v>5999</v>
      </c>
      <c r="B959" s="38" t="s">
        <v>5983</v>
      </c>
      <c r="C959" s="38" t="s">
        <v>5987</v>
      </c>
      <c r="D959" s="38">
        <v>50</v>
      </c>
      <c r="E959" s="38" t="s">
        <v>792</v>
      </c>
    </row>
    <row r="960" spans="1:5">
      <c r="A960" s="38" t="s">
        <v>5998</v>
      </c>
      <c r="B960" s="38" t="s">
        <v>5983</v>
      </c>
      <c r="C960" s="38" t="s">
        <v>5986</v>
      </c>
      <c r="D960" s="38">
        <v>50</v>
      </c>
      <c r="E960" s="38" t="s">
        <v>792</v>
      </c>
    </row>
    <row r="961" spans="1:5">
      <c r="A961" s="38" t="s">
        <v>5997</v>
      </c>
      <c r="B961" s="38" t="s">
        <v>5983</v>
      </c>
      <c r="C961" s="38" t="s">
        <v>5985</v>
      </c>
      <c r="D961" s="38">
        <v>50</v>
      </c>
      <c r="E961" s="38" t="s">
        <v>792</v>
      </c>
    </row>
    <row r="962" spans="1:5">
      <c r="A962" s="38" t="s">
        <v>5996</v>
      </c>
      <c r="B962" s="38" t="s">
        <v>5983</v>
      </c>
      <c r="C962" s="38" t="s">
        <v>5982</v>
      </c>
      <c r="D962" s="38">
        <v>50</v>
      </c>
      <c r="E962" s="38" t="s">
        <v>792</v>
      </c>
    </row>
    <row r="963" spans="1:5">
      <c r="A963" s="38" t="s">
        <v>86</v>
      </c>
      <c r="B963" s="38" t="s">
        <v>5983</v>
      </c>
      <c r="C963" s="38" t="s">
        <v>5993</v>
      </c>
      <c r="D963" s="38">
        <v>50</v>
      </c>
      <c r="E963" s="38" t="s">
        <v>792</v>
      </c>
    </row>
    <row r="964" spans="1:5">
      <c r="A964" s="38" t="s">
        <v>5995</v>
      </c>
      <c r="B964" s="38" t="s">
        <v>5983</v>
      </c>
      <c r="C964" s="38" t="s">
        <v>5991</v>
      </c>
      <c r="D964" s="38">
        <v>50</v>
      </c>
      <c r="E964" s="38" t="s">
        <v>792</v>
      </c>
    </row>
    <row r="965" spans="1:5">
      <c r="A965" s="38" t="s">
        <v>88</v>
      </c>
      <c r="B965" s="38" t="s">
        <v>5983</v>
      </c>
      <c r="C965" s="38" t="s">
        <v>5990</v>
      </c>
      <c r="D965" s="38">
        <v>50</v>
      </c>
      <c r="E965" s="38" t="s">
        <v>792</v>
      </c>
    </row>
    <row r="966" spans="1:5">
      <c r="A966" s="38" t="s">
        <v>5994</v>
      </c>
      <c r="B966" s="38" t="s">
        <v>5983</v>
      </c>
      <c r="C966" s="38" t="s">
        <v>5988</v>
      </c>
      <c r="D966" s="38">
        <v>50</v>
      </c>
      <c r="E966" s="38" t="s">
        <v>792</v>
      </c>
    </row>
    <row r="967" spans="1:5">
      <c r="A967" s="38" t="s">
        <v>90</v>
      </c>
      <c r="B967" s="38" t="s">
        <v>5983</v>
      </c>
      <c r="C967" s="38" t="s">
        <v>5987</v>
      </c>
      <c r="D967" s="38">
        <v>50</v>
      </c>
      <c r="E967" s="38" t="s">
        <v>792</v>
      </c>
    </row>
    <row r="968" spans="1:5">
      <c r="A968" s="38" t="s">
        <v>92</v>
      </c>
      <c r="B968" s="38" t="s">
        <v>5983</v>
      </c>
      <c r="C968" s="38" t="s">
        <v>5986</v>
      </c>
      <c r="D968" s="38">
        <v>50</v>
      </c>
      <c r="E968" s="38" t="s">
        <v>792</v>
      </c>
    </row>
    <row r="969" spans="1:5">
      <c r="A969" s="38" t="s">
        <v>94</v>
      </c>
      <c r="B969" s="38" t="s">
        <v>5983</v>
      </c>
      <c r="C969" s="38" t="s">
        <v>5985</v>
      </c>
      <c r="D969" s="38">
        <v>50</v>
      </c>
      <c r="E969" s="38" t="s">
        <v>792</v>
      </c>
    </row>
    <row r="970" spans="1:5">
      <c r="A970" s="38" t="s">
        <v>87</v>
      </c>
      <c r="B970" s="38" t="s">
        <v>5983</v>
      </c>
      <c r="C970" s="38" t="s">
        <v>5993</v>
      </c>
      <c r="D970" s="38">
        <v>50</v>
      </c>
      <c r="E970" s="38" t="s">
        <v>792</v>
      </c>
    </row>
    <row r="971" spans="1:5">
      <c r="A971" s="38" t="s">
        <v>5992</v>
      </c>
      <c r="B971" s="38" t="s">
        <v>5983</v>
      </c>
      <c r="C971" s="38" t="s">
        <v>5991</v>
      </c>
      <c r="D971" s="38">
        <v>50</v>
      </c>
      <c r="E971" s="38" t="s">
        <v>792</v>
      </c>
    </row>
    <row r="972" spans="1:5">
      <c r="A972" s="38" t="s">
        <v>89</v>
      </c>
      <c r="B972" s="38" t="s">
        <v>5983</v>
      </c>
      <c r="C972" s="38" t="s">
        <v>5990</v>
      </c>
      <c r="D972" s="38">
        <v>50</v>
      </c>
      <c r="E972" s="38" t="s">
        <v>792</v>
      </c>
    </row>
    <row r="973" spans="1:5">
      <c r="A973" s="38" t="s">
        <v>5989</v>
      </c>
      <c r="B973" s="38" t="s">
        <v>5983</v>
      </c>
      <c r="C973" s="38" t="s">
        <v>5988</v>
      </c>
      <c r="D973" s="38">
        <v>50</v>
      </c>
      <c r="E973" s="38" t="s">
        <v>792</v>
      </c>
    </row>
    <row r="974" spans="1:5">
      <c r="A974" s="38" t="s">
        <v>91</v>
      </c>
      <c r="B974" s="38" t="s">
        <v>5983</v>
      </c>
      <c r="C974" s="38" t="s">
        <v>5987</v>
      </c>
      <c r="D974" s="38">
        <v>50</v>
      </c>
      <c r="E974" s="38" t="s">
        <v>792</v>
      </c>
    </row>
    <row r="975" spans="1:5">
      <c r="A975" s="38" t="s">
        <v>93</v>
      </c>
      <c r="B975" s="38" t="s">
        <v>5983</v>
      </c>
      <c r="C975" s="38" t="s">
        <v>5986</v>
      </c>
      <c r="D975" s="38">
        <v>50</v>
      </c>
      <c r="E975" s="38" t="s">
        <v>792</v>
      </c>
    </row>
    <row r="976" spans="1:5">
      <c r="A976" s="38" t="s">
        <v>95</v>
      </c>
      <c r="B976" s="38" t="s">
        <v>5983</v>
      </c>
      <c r="C976" s="38" t="s">
        <v>5985</v>
      </c>
      <c r="D976" s="38">
        <v>50</v>
      </c>
      <c r="E976" s="38" t="s">
        <v>792</v>
      </c>
    </row>
    <row r="977" spans="1:5">
      <c r="A977" s="38" t="s">
        <v>5984</v>
      </c>
      <c r="B977" s="38" t="s">
        <v>5983</v>
      </c>
      <c r="C977" s="38" t="s">
        <v>5982</v>
      </c>
      <c r="D977" s="38">
        <v>50</v>
      </c>
      <c r="E977" s="38" t="s">
        <v>792</v>
      </c>
    </row>
    <row r="978" spans="1:5">
      <c r="A978" s="38" t="s">
        <v>5981</v>
      </c>
      <c r="B978" s="38" t="s">
        <v>5979</v>
      </c>
      <c r="C978" s="38" t="s">
        <v>5978</v>
      </c>
      <c r="D978" s="38">
        <v>50</v>
      </c>
      <c r="E978" s="38" t="s">
        <v>792</v>
      </c>
    </row>
    <row r="979" spans="1:5">
      <c r="A979" s="38" t="s">
        <v>5980</v>
      </c>
      <c r="B979" s="38" t="s">
        <v>5979</v>
      </c>
      <c r="C979" s="38" t="s">
        <v>5978</v>
      </c>
      <c r="D979" s="38">
        <v>50</v>
      </c>
      <c r="E979" s="38" t="s">
        <v>792</v>
      </c>
    </row>
    <row r="980" spans="1:5">
      <c r="A980" s="38" t="s">
        <v>5977</v>
      </c>
      <c r="B980" s="38" t="s">
        <v>5970</v>
      </c>
      <c r="C980" s="38" t="s">
        <v>5976</v>
      </c>
      <c r="D980" s="38">
        <v>50</v>
      </c>
      <c r="E980" s="38" t="s">
        <v>792</v>
      </c>
    </row>
    <row r="981" spans="1:5">
      <c r="A981" s="38" t="s">
        <v>5975</v>
      </c>
      <c r="B981" s="38" t="s">
        <v>5970</v>
      </c>
      <c r="C981" s="38" t="s">
        <v>5974</v>
      </c>
      <c r="D981" s="38">
        <v>50</v>
      </c>
      <c r="E981" s="38" t="s">
        <v>792</v>
      </c>
    </row>
    <row r="982" spans="1:5">
      <c r="A982" s="38" t="s">
        <v>5973</v>
      </c>
      <c r="B982" s="38" t="s">
        <v>5970</v>
      </c>
      <c r="C982" s="38" t="s">
        <v>5972</v>
      </c>
      <c r="D982" s="38">
        <v>50</v>
      </c>
      <c r="E982" s="38" t="s">
        <v>792</v>
      </c>
    </row>
    <row r="983" spans="1:5">
      <c r="A983" s="38" t="s">
        <v>5971</v>
      </c>
      <c r="B983" s="38" t="s">
        <v>5970</v>
      </c>
      <c r="C983" s="38" t="s">
        <v>5969</v>
      </c>
      <c r="D983" s="38">
        <v>50</v>
      </c>
      <c r="E983" s="38" t="s">
        <v>792</v>
      </c>
    </row>
    <row r="984" spans="1:5">
      <c r="A984" s="38" t="s">
        <v>5968</v>
      </c>
      <c r="B984" s="38" t="s">
        <v>5937</v>
      </c>
      <c r="C984" s="38" t="s">
        <v>5951</v>
      </c>
      <c r="D984" s="38">
        <v>50</v>
      </c>
      <c r="E984" s="38" t="s">
        <v>792</v>
      </c>
    </row>
    <row r="985" spans="1:5">
      <c r="A985" s="38" t="s">
        <v>5967</v>
      </c>
      <c r="B985" s="38" t="s">
        <v>5937</v>
      </c>
      <c r="C985" s="38" t="s">
        <v>5949</v>
      </c>
      <c r="D985" s="38">
        <v>50</v>
      </c>
      <c r="E985" s="38" t="s">
        <v>792</v>
      </c>
    </row>
    <row r="986" spans="1:5">
      <c r="A986" s="38" t="s">
        <v>5966</v>
      </c>
      <c r="B986" s="38" t="s">
        <v>5937</v>
      </c>
      <c r="C986" s="38" t="s">
        <v>5947</v>
      </c>
      <c r="D986" s="38">
        <v>50</v>
      </c>
      <c r="E986" s="38" t="s">
        <v>792</v>
      </c>
    </row>
    <row r="987" spans="1:5">
      <c r="A987" s="38" t="s">
        <v>5965</v>
      </c>
      <c r="B987" s="38" t="s">
        <v>5937</v>
      </c>
      <c r="C987" s="38" t="s">
        <v>5945</v>
      </c>
      <c r="D987" s="38">
        <v>50</v>
      </c>
      <c r="E987" s="38" t="s">
        <v>792</v>
      </c>
    </row>
    <row r="988" spans="1:5">
      <c r="A988" s="38" t="s">
        <v>5964</v>
      </c>
      <c r="B988" s="38" t="s">
        <v>5937</v>
      </c>
      <c r="C988" s="38" t="s">
        <v>5943</v>
      </c>
      <c r="D988" s="38">
        <v>50</v>
      </c>
      <c r="E988" s="38" t="s">
        <v>792</v>
      </c>
    </row>
    <row r="989" spans="1:5">
      <c r="A989" s="38" t="s">
        <v>5963</v>
      </c>
      <c r="B989" s="38" t="s">
        <v>5937</v>
      </c>
      <c r="C989" s="38" t="s">
        <v>5941</v>
      </c>
      <c r="D989" s="38">
        <v>50</v>
      </c>
      <c r="E989" s="38" t="s">
        <v>792</v>
      </c>
    </row>
    <row r="990" spans="1:5">
      <c r="A990" s="38" t="s">
        <v>5962</v>
      </c>
      <c r="B990" s="38" t="s">
        <v>5937</v>
      </c>
      <c r="C990" s="38" t="s">
        <v>5939</v>
      </c>
      <c r="D990" s="38">
        <v>50</v>
      </c>
      <c r="E990" s="38" t="s">
        <v>792</v>
      </c>
    </row>
    <row r="991" spans="1:5">
      <c r="A991" s="38" t="s">
        <v>5961</v>
      </c>
      <c r="B991" s="38" t="s">
        <v>5937</v>
      </c>
      <c r="C991" s="38" t="s">
        <v>5936</v>
      </c>
      <c r="D991" s="38">
        <v>50</v>
      </c>
      <c r="E991" s="38" t="s">
        <v>792</v>
      </c>
    </row>
    <row r="992" spans="1:5">
      <c r="A992" s="38" t="s">
        <v>5960</v>
      </c>
      <c r="B992" s="38" t="s">
        <v>5937</v>
      </c>
      <c r="C992" s="38" t="s">
        <v>5951</v>
      </c>
      <c r="D992" s="38">
        <v>50</v>
      </c>
      <c r="E992" s="38" t="s">
        <v>792</v>
      </c>
    </row>
    <row r="993" spans="1:5">
      <c r="A993" s="38" t="s">
        <v>5959</v>
      </c>
      <c r="B993" s="38" t="s">
        <v>5937</v>
      </c>
      <c r="C993" s="38" t="s">
        <v>5949</v>
      </c>
      <c r="D993" s="38">
        <v>50</v>
      </c>
      <c r="E993" s="38" t="s">
        <v>792</v>
      </c>
    </row>
    <row r="994" spans="1:5">
      <c r="A994" s="38" t="s">
        <v>5958</v>
      </c>
      <c r="B994" s="38" t="s">
        <v>5937</v>
      </c>
      <c r="C994" s="38" t="s">
        <v>5947</v>
      </c>
      <c r="D994" s="38">
        <v>50</v>
      </c>
      <c r="E994" s="38" t="s">
        <v>792</v>
      </c>
    </row>
    <row r="995" spans="1:5">
      <c r="A995" s="38" t="s">
        <v>5957</v>
      </c>
      <c r="B995" s="38" t="s">
        <v>5937</v>
      </c>
      <c r="C995" s="38" t="s">
        <v>5945</v>
      </c>
      <c r="D995" s="38">
        <v>50</v>
      </c>
      <c r="E995" s="38" t="s">
        <v>792</v>
      </c>
    </row>
    <row r="996" spans="1:5">
      <c r="A996" s="38" t="s">
        <v>5956</v>
      </c>
      <c r="B996" s="38" t="s">
        <v>5937</v>
      </c>
      <c r="C996" s="38" t="s">
        <v>5943</v>
      </c>
      <c r="D996" s="38">
        <v>50</v>
      </c>
      <c r="E996" s="38" t="s">
        <v>792</v>
      </c>
    </row>
    <row r="997" spans="1:5">
      <c r="A997" s="38" t="s">
        <v>5955</v>
      </c>
      <c r="B997" s="38" t="s">
        <v>5937</v>
      </c>
      <c r="C997" s="38" t="s">
        <v>5941</v>
      </c>
      <c r="D997" s="38">
        <v>50</v>
      </c>
      <c r="E997" s="38" t="s">
        <v>792</v>
      </c>
    </row>
    <row r="998" spans="1:5">
      <c r="A998" s="38" t="s">
        <v>5954</v>
      </c>
      <c r="B998" s="38" t="s">
        <v>5937</v>
      </c>
      <c r="C998" s="38" t="s">
        <v>5939</v>
      </c>
      <c r="D998" s="38">
        <v>50</v>
      </c>
      <c r="E998" s="38" t="s">
        <v>792</v>
      </c>
    </row>
    <row r="999" spans="1:5">
      <c r="A999" s="38" t="s">
        <v>5953</v>
      </c>
      <c r="B999" s="38" t="s">
        <v>5937</v>
      </c>
      <c r="C999" s="38" t="s">
        <v>5936</v>
      </c>
      <c r="D999" s="38">
        <v>50</v>
      </c>
      <c r="E999" s="38" t="s">
        <v>792</v>
      </c>
    </row>
    <row r="1000" spans="1:5">
      <c r="A1000" s="38" t="s">
        <v>5952</v>
      </c>
      <c r="B1000" s="38" t="s">
        <v>5937</v>
      </c>
      <c r="C1000" s="38" t="s">
        <v>5951</v>
      </c>
      <c r="D1000" s="38">
        <v>50</v>
      </c>
      <c r="E1000" s="38" t="s">
        <v>792</v>
      </c>
    </row>
    <row r="1001" spans="1:5">
      <c r="A1001" s="38" t="s">
        <v>5950</v>
      </c>
      <c r="B1001" s="38" t="s">
        <v>5937</v>
      </c>
      <c r="C1001" s="38" t="s">
        <v>5949</v>
      </c>
      <c r="D1001" s="38">
        <v>50</v>
      </c>
      <c r="E1001" s="38" t="s">
        <v>792</v>
      </c>
    </row>
    <row r="1002" spans="1:5">
      <c r="A1002" s="38" t="s">
        <v>5948</v>
      </c>
      <c r="B1002" s="38" t="s">
        <v>5937</v>
      </c>
      <c r="C1002" s="38" t="s">
        <v>5947</v>
      </c>
      <c r="D1002" s="38">
        <v>50</v>
      </c>
      <c r="E1002" s="38" t="s">
        <v>792</v>
      </c>
    </row>
    <row r="1003" spans="1:5">
      <c r="A1003" s="38" t="s">
        <v>5946</v>
      </c>
      <c r="B1003" s="38" t="s">
        <v>5937</v>
      </c>
      <c r="C1003" s="38" t="s">
        <v>5945</v>
      </c>
      <c r="D1003" s="38">
        <v>50</v>
      </c>
      <c r="E1003" s="38" t="s">
        <v>792</v>
      </c>
    </row>
    <row r="1004" spans="1:5">
      <c r="A1004" s="38" t="s">
        <v>5944</v>
      </c>
      <c r="B1004" s="38" t="s">
        <v>5937</v>
      </c>
      <c r="C1004" s="38" t="s">
        <v>5943</v>
      </c>
      <c r="D1004" s="38">
        <v>50</v>
      </c>
      <c r="E1004" s="38" t="s">
        <v>792</v>
      </c>
    </row>
    <row r="1005" spans="1:5">
      <c r="A1005" s="38" t="s">
        <v>5942</v>
      </c>
      <c r="B1005" s="38" t="s">
        <v>5937</v>
      </c>
      <c r="C1005" s="38" t="s">
        <v>5941</v>
      </c>
      <c r="D1005" s="38">
        <v>50</v>
      </c>
      <c r="E1005" s="38" t="s">
        <v>792</v>
      </c>
    </row>
    <row r="1006" spans="1:5">
      <c r="A1006" s="38" t="s">
        <v>5940</v>
      </c>
      <c r="B1006" s="38" t="s">
        <v>5937</v>
      </c>
      <c r="C1006" s="38" t="s">
        <v>5939</v>
      </c>
      <c r="D1006" s="38">
        <v>50</v>
      </c>
      <c r="E1006" s="38" t="s">
        <v>792</v>
      </c>
    </row>
    <row r="1007" spans="1:5">
      <c r="A1007" s="38" t="s">
        <v>5938</v>
      </c>
      <c r="B1007" s="38" t="s">
        <v>5937</v>
      </c>
      <c r="C1007" s="38" t="s">
        <v>5936</v>
      </c>
      <c r="D1007" s="38">
        <v>50</v>
      </c>
      <c r="E1007" s="38" t="s">
        <v>792</v>
      </c>
    </row>
    <row r="1008" spans="1:5">
      <c r="A1008" s="38" t="s">
        <v>5935</v>
      </c>
      <c r="B1008" s="38" t="s">
        <v>5930</v>
      </c>
      <c r="C1008" s="38" t="s">
        <v>5932</v>
      </c>
      <c r="D1008" s="38">
        <v>50</v>
      </c>
      <c r="E1008" s="38" t="s">
        <v>792</v>
      </c>
    </row>
    <row r="1009" spans="1:5">
      <c r="A1009" s="38" t="s">
        <v>5934</v>
      </c>
      <c r="B1009" s="38" t="s">
        <v>5930</v>
      </c>
      <c r="C1009" s="38" t="s">
        <v>5929</v>
      </c>
      <c r="D1009" s="38">
        <v>50</v>
      </c>
      <c r="E1009" s="38" t="s">
        <v>792</v>
      </c>
    </row>
    <row r="1010" spans="1:5">
      <c r="A1010" s="38" t="s">
        <v>5933</v>
      </c>
      <c r="B1010" s="38" t="s">
        <v>5930</v>
      </c>
      <c r="C1010" s="38" t="s">
        <v>5932</v>
      </c>
      <c r="D1010" s="38">
        <v>50</v>
      </c>
      <c r="E1010" s="38" t="s">
        <v>792</v>
      </c>
    </row>
    <row r="1011" spans="1:5">
      <c r="A1011" s="38" t="s">
        <v>5931</v>
      </c>
      <c r="B1011" s="38" t="s">
        <v>5930</v>
      </c>
      <c r="C1011" s="38" t="s">
        <v>5929</v>
      </c>
      <c r="D1011" s="38">
        <v>50</v>
      </c>
      <c r="E1011" s="38" t="s">
        <v>792</v>
      </c>
    </row>
    <row r="1012" spans="1:5">
      <c r="A1012" s="38" t="s">
        <v>5928</v>
      </c>
      <c r="B1012" s="38" t="s">
        <v>5923</v>
      </c>
      <c r="C1012" s="38" t="s">
        <v>5925</v>
      </c>
      <c r="D1012" s="38">
        <v>50</v>
      </c>
      <c r="E1012" s="38" t="s">
        <v>792</v>
      </c>
    </row>
    <row r="1013" spans="1:5">
      <c r="A1013" s="38" t="s">
        <v>5927</v>
      </c>
      <c r="B1013" s="38" t="s">
        <v>5923</v>
      </c>
      <c r="C1013" s="38" t="s">
        <v>5922</v>
      </c>
      <c r="D1013" s="38">
        <v>50</v>
      </c>
      <c r="E1013" s="38" t="s">
        <v>792</v>
      </c>
    </row>
    <row r="1014" spans="1:5">
      <c r="A1014" s="38" t="s">
        <v>5926</v>
      </c>
      <c r="B1014" s="38" t="s">
        <v>5923</v>
      </c>
      <c r="C1014" s="38" t="s">
        <v>5925</v>
      </c>
      <c r="D1014" s="38">
        <v>50</v>
      </c>
      <c r="E1014" s="38" t="s">
        <v>792</v>
      </c>
    </row>
    <row r="1015" spans="1:5">
      <c r="A1015" s="38" t="s">
        <v>5924</v>
      </c>
      <c r="B1015" s="38" t="s">
        <v>5923</v>
      </c>
      <c r="C1015" s="38" t="s">
        <v>5922</v>
      </c>
      <c r="D1015" s="38">
        <v>50</v>
      </c>
      <c r="E1015" s="38" t="s">
        <v>792</v>
      </c>
    </row>
    <row r="1016" spans="1:5">
      <c r="A1016" s="38" t="s">
        <v>5921</v>
      </c>
      <c r="B1016" s="38" t="s">
        <v>5919</v>
      </c>
      <c r="C1016" s="38" t="s">
        <v>4660</v>
      </c>
      <c r="D1016" s="38">
        <v>50</v>
      </c>
      <c r="E1016" s="38" t="s">
        <v>792</v>
      </c>
    </row>
    <row r="1017" spans="1:5">
      <c r="A1017" s="38" t="s">
        <v>5920</v>
      </c>
      <c r="B1017" s="38" t="s">
        <v>5919</v>
      </c>
      <c r="C1017" s="38" t="s">
        <v>5918</v>
      </c>
      <c r="D1017" s="38">
        <v>50</v>
      </c>
      <c r="E1017" s="38" t="s">
        <v>792</v>
      </c>
    </row>
    <row r="1018" spans="1:5">
      <c r="A1018" s="38" t="s">
        <v>5917</v>
      </c>
      <c r="B1018" s="38" t="s">
        <v>5899</v>
      </c>
      <c r="C1018" s="38" t="s">
        <v>5907</v>
      </c>
      <c r="D1018" s="38">
        <v>50</v>
      </c>
      <c r="E1018" s="38" t="s">
        <v>792</v>
      </c>
    </row>
    <row r="1019" spans="1:5">
      <c r="A1019" s="38" t="s">
        <v>5916</v>
      </c>
      <c r="B1019" s="38" t="s">
        <v>5899</v>
      </c>
      <c r="C1019" s="38" t="s">
        <v>5905</v>
      </c>
      <c r="D1019" s="38">
        <v>50</v>
      </c>
      <c r="E1019" s="38" t="s">
        <v>792</v>
      </c>
    </row>
    <row r="1020" spans="1:5">
      <c r="A1020" s="38" t="s">
        <v>5915</v>
      </c>
      <c r="B1020" s="38" t="s">
        <v>5899</v>
      </c>
      <c r="C1020" s="38" t="s">
        <v>5905</v>
      </c>
      <c r="D1020" s="38">
        <v>50</v>
      </c>
      <c r="E1020" s="38" t="s">
        <v>792</v>
      </c>
    </row>
    <row r="1021" spans="1:5">
      <c r="A1021" s="38" t="s">
        <v>5914</v>
      </c>
      <c r="B1021" s="38" t="s">
        <v>5899</v>
      </c>
      <c r="C1021" s="38" t="s">
        <v>5903</v>
      </c>
      <c r="D1021" s="38">
        <v>50</v>
      </c>
      <c r="E1021" s="38" t="s">
        <v>792</v>
      </c>
    </row>
    <row r="1022" spans="1:5">
      <c r="A1022" s="38" t="s">
        <v>5913</v>
      </c>
      <c r="B1022" s="38" t="s">
        <v>5899</v>
      </c>
      <c r="C1022" s="38" t="s">
        <v>5901</v>
      </c>
      <c r="D1022" s="38">
        <v>50</v>
      </c>
      <c r="E1022" s="38" t="s">
        <v>792</v>
      </c>
    </row>
    <row r="1023" spans="1:5">
      <c r="A1023" s="38" t="s">
        <v>5912</v>
      </c>
      <c r="B1023" s="38" t="s">
        <v>5899</v>
      </c>
      <c r="C1023" s="38" t="s">
        <v>5898</v>
      </c>
      <c r="D1023" s="38">
        <v>50</v>
      </c>
      <c r="E1023" s="38" t="s">
        <v>792</v>
      </c>
    </row>
    <row r="1024" spans="1:5">
      <c r="A1024" s="38" t="s">
        <v>606</v>
      </c>
      <c r="B1024" s="38" t="s">
        <v>5899</v>
      </c>
      <c r="C1024" s="38" t="s">
        <v>5907</v>
      </c>
      <c r="D1024" s="38">
        <v>50</v>
      </c>
      <c r="E1024" s="38" t="s">
        <v>792</v>
      </c>
    </row>
    <row r="1025" spans="1:5">
      <c r="A1025" s="38" t="s">
        <v>5911</v>
      </c>
      <c r="B1025" s="38" t="s">
        <v>5899</v>
      </c>
      <c r="C1025" s="38" t="s">
        <v>5905</v>
      </c>
      <c r="D1025" s="38">
        <v>50</v>
      </c>
      <c r="E1025" s="38" t="s">
        <v>792</v>
      </c>
    </row>
    <row r="1026" spans="1:5">
      <c r="A1026" s="38" t="s">
        <v>5910</v>
      </c>
      <c r="B1026" s="38" t="s">
        <v>5899</v>
      </c>
      <c r="C1026" s="38" t="s">
        <v>5903</v>
      </c>
      <c r="D1026" s="38">
        <v>50</v>
      </c>
      <c r="E1026" s="38" t="s">
        <v>792</v>
      </c>
    </row>
    <row r="1027" spans="1:5">
      <c r="A1027" s="38" t="s">
        <v>5909</v>
      </c>
      <c r="B1027" s="38" t="s">
        <v>5899</v>
      </c>
      <c r="C1027" s="38" t="s">
        <v>5901</v>
      </c>
      <c r="D1027" s="38">
        <v>50</v>
      </c>
      <c r="E1027" s="38" t="s">
        <v>792</v>
      </c>
    </row>
    <row r="1028" spans="1:5">
      <c r="A1028" s="38" t="s">
        <v>5908</v>
      </c>
      <c r="B1028" s="38" t="s">
        <v>5899</v>
      </c>
      <c r="C1028" s="38" t="s">
        <v>5898</v>
      </c>
      <c r="D1028" s="38">
        <v>50</v>
      </c>
      <c r="E1028" s="38" t="s">
        <v>792</v>
      </c>
    </row>
    <row r="1029" spans="1:5">
      <c r="A1029" s="38" t="s">
        <v>607</v>
      </c>
      <c r="B1029" s="38" t="s">
        <v>5899</v>
      </c>
      <c r="C1029" s="38" t="s">
        <v>5907</v>
      </c>
      <c r="D1029" s="38">
        <v>50</v>
      </c>
      <c r="E1029" s="38" t="s">
        <v>792</v>
      </c>
    </row>
    <row r="1030" spans="1:5">
      <c r="A1030" s="38" t="s">
        <v>5906</v>
      </c>
      <c r="B1030" s="38" t="s">
        <v>5899</v>
      </c>
      <c r="C1030" s="38" t="s">
        <v>5905</v>
      </c>
      <c r="D1030" s="38">
        <v>50</v>
      </c>
      <c r="E1030" s="38" t="s">
        <v>792</v>
      </c>
    </row>
    <row r="1031" spans="1:5">
      <c r="A1031" s="38" t="s">
        <v>5904</v>
      </c>
      <c r="B1031" s="38" t="s">
        <v>5899</v>
      </c>
      <c r="C1031" s="38" t="s">
        <v>5903</v>
      </c>
      <c r="D1031" s="38">
        <v>50</v>
      </c>
      <c r="E1031" s="38" t="s">
        <v>792</v>
      </c>
    </row>
    <row r="1032" spans="1:5">
      <c r="A1032" s="38" t="s">
        <v>5902</v>
      </c>
      <c r="B1032" s="38" t="s">
        <v>5899</v>
      </c>
      <c r="C1032" s="38" t="s">
        <v>5901</v>
      </c>
      <c r="D1032" s="38">
        <v>50</v>
      </c>
      <c r="E1032" s="38" t="s">
        <v>792</v>
      </c>
    </row>
    <row r="1033" spans="1:5">
      <c r="A1033" s="38" t="s">
        <v>5900</v>
      </c>
      <c r="B1033" s="38" t="s">
        <v>5899</v>
      </c>
      <c r="C1033" s="38" t="s">
        <v>5898</v>
      </c>
      <c r="D1033" s="38">
        <v>50</v>
      </c>
      <c r="E1033" s="38" t="s">
        <v>792</v>
      </c>
    </row>
    <row r="1034" spans="1:5">
      <c r="A1034" s="38" t="s">
        <v>5897</v>
      </c>
      <c r="B1034" s="38" t="s">
        <v>5885</v>
      </c>
      <c r="C1034" s="38" t="s">
        <v>5888</v>
      </c>
      <c r="D1034" s="38">
        <v>50</v>
      </c>
      <c r="E1034" s="38" t="s">
        <v>792</v>
      </c>
    </row>
    <row r="1035" spans="1:5">
      <c r="A1035" s="38" t="s">
        <v>5896</v>
      </c>
      <c r="B1035" s="38" t="s">
        <v>5885</v>
      </c>
      <c r="C1035" s="38" t="s">
        <v>5888</v>
      </c>
      <c r="D1035" s="38">
        <v>50</v>
      </c>
      <c r="E1035" s="38" t="s">
        <v>792</v>
      </c>
    </row>
    <row r="1036" spans="1:5">
      <c r="A1036" s="38" t="s">
        <v>5895</v>
      </c>
      <c r="B1036" s="38" t="s">
        <v>5885</v>
      </c>
      <c r="C1036" s="38" t="s">
        <v>5886</v>
      </c>
      <c r="D1036" s="38">
        <v>50</v>
      </c>
      <c r="E1036" s="38" t="s">
        <v>792</v>
      </c>
    </row>
    <row r="1037" spans="1:5">
      <c r="A1037" s="38" t="s">
        <v>96</v>
      </c>
      <c r="B1037" s="38" t="s">
        <v>5885</v>
      </c>
      <c r="C1037" s="38" t="s">
        <v>5884</v>
      </c>
      <c r="D1037" s="38">
        <v>50</v>
      </c>
      <c r="E1037" s="38" t="s">
        <v>792</v>
      </c>
    </row>
    <row r="1038" spans="1:5">
      <c r="A1038" s="38" t="s">
        <v>5894</v>
      </c>
      <c r="B1038" s="38" t="s">
        <v>5885</v>
      </c>
      <c r="C1038" s="38" t="s">
        <v>5884</v>
      </c>
      <c r="D1038" s="38">
        <v>50</v>
      </c>
      <c r="E1038" s="38" t="s">
        <v>792</v>
      </c>
    </row>
    <row r="1039" spans="1:5">
      <c r="A1039" s="38" t="s">
        <v>5893</v>
      </c>
      <c r="B1039" s="38" t="s">
        <v>5885</v>
      </c>
      <c r="C1039" s="38" t="s">
        <v>5888</v>
      </c>
      <c r="D1039" s="38">
        <v>50</v>
      </c>
      <c r="E1039" s="38" t="s">
        <v>792</v>
      </c>
    </row>
    <row r="1040" spans="1:5">
      <c r="A1040" s="38" t="s">
        <v>5892</v>
      </c>
      <c r="B1040" s="38" t="s">
        <v>5885</v>
      </c>
      <c r="C1040" s="38" t="s">
        <v>5886</v>
      </c>
      <c r="D1040" s="38">
        <v>50</v>
      </c>
      <c r="E1040" s="38" t="s">
        <v>792</v>
      </c>
    </row>
    <row r="1041" spans="1:5">
      <c r="A1041" s="38" t="s">
        <v>5891</v>
      </c>
      <c r="B1041" s="38" t="s">
        <v>5885</v>
      </c>
      <c r="C1041" s="38" t="s">
        <v>5888</v>
      </c>
      <c r="D1041" s="38">
        <v>50</v>
      </c>
      <c r="E1041" s="38" t="s">
        <v>792</v>
      </c>
    </row>
    <row r="1042" spans="1:5">
      <c r="A1042" s="38" t="s">
        <v>5890</v>
      </c>
      <c r="B1042" s="38" t="s">
        <v>5885</v>
      </c>
      <c r="C1042" s="38" t="s">
        <v>5886</v>
      </c>
      <c r="D1042" s="38">
        <v>50</v>
      </c>
      <c r="E1042" s="38" t="s">
        <v>792</v>
      </c>
    </row>
    <row r="1043" spans="1:5">
      <c r="A1043" s="38" t="s">
        <v>97</v>
      </c>
      <c r="B1043" s="38" t="s">
        <v>5885</v>
      </c>
      <c r="C1043" s="38" t="s">
        <v>5884</v>
      </c>
      <c r="D1043" s="38">
        <v>50</v>
      </c>
      <c r="E1043" s="38" t="s">
        <v>792</v>
      </c>
    </row>
    <row r="1044" spans="1:5">
      <c r="A1044" s="38" t="s">
        <v>5889</v>
      </c>
      <c r="B1044" s="38" t="s">
        <v>5885</v>
      </c>
      <c r="C1044" s="38" t="s">
        <v>5888</v>
      </c>
      <c r="D1044" s="38">
        <v>50</v>
      </c>
      <c r="E1044" s="38" t="s">
        <v>792</v>
      </c>
    </row>
    <row r="1045" spans="1:5">
      <c r="A1045" s="38" t="s">
        <v>5887</v>
      </c>
      <c r="B1045" s="38" t="s">
        <v>5885</v>
      </c>
      <c r="C1045" s="38" t="s">
        <v>5886</v>
      </c>
      <c r="D1045" s="38">
        <v>50</v>
      </c>
      <c r="E1045" s="38" t="s">
        <v>792</v>
      </c>
    </row>
    <row r="1046" spans="1:5">
      <c r="A1046" s="38" t="s">
        <v>98</v>
      </c>
      <c r="B1046" s="38" t="s">
        <v>5885</v>
      </c>
      <c r="C1046" s="38" t="s">
        <v>5884</v>
      </c>
      <c r="D1046" s="38">
        <v>50</v>
      </c>
      <c r="E1046" s="38" t="s">
        <v>792</v>
      </c>
    </row>
    <row r="1047" spans="1:5">
      <c r="A1047" s="38" t="s">
        <v>5883</v>
      </c>
      <c r="B1047" s="38" t="s">
        <v>5875</v>
      </c>
      <c r="C1047" s="38" t="s">
        <v>5877</v>
      </c>
      <c r="D1047" s="38">
        <v>50</v>
      </c>
      <c r="E1047" s="38" t="s">
        <v>792</v>
      </c>
    </row>
    <row r="1048" spans="1:5">
      <c r="A1048" s="38" t="s">
        <v>5882</v>
      </c>
      <c r="B1048" s="38" t="s">
        <v>5875</v>
      </c>
      <c r="C1048" s="38" t="s">
        <v>5874</v>
      </c>
      <c r="D1048" s="38">
        <v>50</v>
      </c>
      <c r="E1048" s="38" t="s">
        <v>792</v>
      </c>
    </row>
    <row r="1049" spans="1:5">
      <c r="A1049" s="38" t="s">
        <v>5881</v>
      </c>
      <c r="B1049" s="38" t="s">
        <v>5875</v>
      </c>
      <c r="C1049" s="38" t="s">
        <v>5874</v>
      </c>
      <c r="D1049" s="38">
        <v>50</v>
      </c>
      <c r="E1049" s="38" t="s">
        <v>792</v>
      </c>
    </row>
    <row r="1050" spans="1:5">
      <c r="A1050" s="38" t="s">
        <v>5880</v>
      </c>
      <c r="B1050" s="38" t="s">
        <v>5875</v>
      </c>
      <c r="C1050" s="38" t="s">
        <v>5877</v>
      </c>
      <c r="D1050" s="38">
        <v>50</v>
      </c>
      <c r="E1050" s="38" t="s">
        <v>792</v>
      </c>
    </row>
    <row r="1051" spans="1:5">
      <c r="A1051" s="38" t="s">
        <v>5879</v>
      </c>
      <c r="B1051" s="38" t="s">
        <v>5875</v>
      </c>
      <c r="C1051" s="38" t="s">
        <v>5874</v>
      </c>
      <c r="D1051" s="38">
        <v>50</v>
      </c>
      <c r="E1051" s="38" t="s">
        <v>792</v>
      </c>
    </row>
    <row r="1052" spans="1:5">
      <c r="A1052" s="38" t="s">
        <v>5878</v>
      </c>
      <c r="B1052" s="38" t="s">
        <v>5875</v>
      </c>
      <c r="C1052" s="38" t="s">
        <v>5877</v>
      </c>
      <c r="D1052" s="38">
        <v>50</v>
      </c>
      <c r="E1052" s="38" t="s">
        <v>792</v>
      </c>
    </row>
    <row r="1053" spans="1:5">
      <c r="A1053" s="38" t="s">
        <v>5876</v>
      </c>
      <c r="B1053" s="38" t="s">
        <v>5875</v>
      </c>
      <c r="C1053" s="38" t="s">
        <v>5874</v>
      </c>
      <c r="D1053" s="38">
        <v>50</v>
      </c>
      <c r="E1053" s="38" t="s">
        <v>792</v>
      </c>
    </row>
    <row r="1054" spans="1:5">
      <c r="A1054" s="38" t="s">
        <v>693</v>
      </c>
      <c r="B1054" s="38" t="s">
        <v>5873</v>
      </c>
      <c r="C1054" s="38" t="s">
        <v>5872</v>
      </c>
      <c r="D1054" s="38">
        <v>50</v>
      </c>
      <c r="E1054" s="38" t="s">
        <v>792</v>
      </c>
    </row>
    <row r="1055" spans="1:5">
      <c r="A1055" s="38" t="s">
        <v>5871</v>
      </c>
      <c r="B1055" s="38" t="s">
        <v>5851</v>
      </c>
      <c r="C1055" s="38" t="s">
        <v>5858</v>
      </c>
      <c r="D1055" s="38">
        <v>50</v>
      </c>
      <c r="E1055" s="38" t="s">
        <v>792</v>
      </c>
    </row>
    <row r="1056" spans="1:5">
      <c r="A1056" s="38" t="s">
        <v>5870</v>
      </c>
      <c r="B1056" s="38" t="s">
        <v>5851</v>
      </c>
      <c r="C1056" s="38" t="s">
        <v>5858</v>
      </c>
      <c r="D1056" s="38">
        <v>50</v>
      </c>
      <c r="E1056" s="38" t="s">
        <v>792</v>
      </c>
    </row>
    <row r="1057" spans="1:5">
      <c r="A1057" s="38" t="s">
        <v>5869</v>
      </c>
      <c r="B1057" s="38" t="s">
        <v>5851</v>
      </c>
      <c r="C1057" s="38" t="s">
        <v>5856</v>
      </c>
      <c r="D1057" s="38">
        <v>50</v>
      </c>
      <c r="E1057" s="38" t="s">
        <v>792</v>
      </c>
    </row>
    <row r="1058" spans="1:5">
      <c r="A1058" s="38" t="s">
        <v>5868</v>
      </c>
      <c r="B1058" s="38" t="s">
        <v>5851</v>
      </c>
      <c r="C1058" s="38" t="s">
        <v>5854</v>
      </c>
      <c r="D1058" s="38">
        <v>50</v>
      </c>
      <c r="E1058" s="38" t="s">
        <v>792</v>
      </c>
    </row>
    <row r="1059" spans="1:5">
      <c r="A1059" s="38" t="s">
        <v>5867</v>
      </c>
      <c r="B1059" s="38" t="s">
        <v>5851</v>
      </c>
      <c r="C1059" s="38" t="s">
        <v>5854</v>
      </c>
      <c r="D1059" s="38">
        <v>50</v>
      </c>
      <c r="E1059" s="38" t="s">
        <v>792</v>
      </c>
    </row>
    <row r="1060" spans="1:5">
      <c r="A1060" s="38" t="s">
        <v>5866</v>
      </c>
      <c r="B1060" s="38" t="s">
        <v>5851</v>
      </c>
      <c r="C1060" s="38" t="s">
        <v>5852</v>
      </c>
      <c r="D1060" s="38">
        <v>50</v>
      </c>
      <c r="E1060" s="38" t="s">
        <v>792</v>
      </c>
    </row>
    <row r="1061" spans="1:5">
      <c r="A1061" s="38" t="s">
        <v>5865</v>
      </c>
      <c r="B1061" s="38" t="s">
        <v>5851</v>
      </c>
      <c r="C1061" s="38" t="s">
        <v>5850</v>
      </c>
      <c r="D1061" s="38">
        <v>50</v>
      </c>
      <c r="E1061" s="38" t="s">
        <v>792</v>
      </c>
    </row>
    <row r="1062" spans="1:5">
      <c r="A1062" s="38" t="s">
        <v>5864</v>
      </c>
      <c r="B1062" s="38" t="s">
        <v>5851</v>
      </c>
      <c r="C1062" s="38" t="s">
        <v>5850</v>
      </c>
      <c r="D1062" s="38">
        <v>50</v>
      </c>
      <c r="E1062" s="38" t="s">
        <v>792</v>
      </c>
    </row>
    <row r="1063" spans="1:5">
      <c r="A1063" s="38" t="s">
        <v>5863</v>
      </c>
      <c r="B1063" s="38" t="s">
        <v>5851</v>
      </c>
      <c r="C1063" s="38" t="s">
        <v>5858</v>
      </c>
      <c r="D1063" s="38">
        <v>50</v>
      </c>
      <c r="E1063" s="38" t="s">
        <v>792</v>
      </c>
    </row>
    <row r="1064" spans="1:5">
      <c r="A1064" s="38" t="s">
        <v>5862</v>
      </c>
      <c r="B1064" s="38" t="s">
        <v>5851</v>
      </c>
      <c r="C1064" s="38" t="s">
        <v>5856</v>
      </c>
      <c r="D1064" s="38">
        <v>50</v>
      </c>
      <c r="E1064" s="38" t="s">
        <v>792</v>
      </c>
    </row>
    <row r="1065" spans="1:5">
      <c r="A1065" s="38" t="s">
        <v>5861</v>
      </c>
      <c r="B1065" s="38" t="s">
        <v>5851</v>
      </c>
      <c r="C1065" s="38" t="s">
        <v>5854</v>
      </c>
      <c r="D1065" s="38">
        <v>50</v>
      </c>
      <c r="E1065" s="38" t="s">
        <v>792</v>
      </c>
    </row>
    <row r="1066" spans="1:5">
      <c r="A1066" s="38" t="s">
        <v>5860</v>
      </c>
      <c r="B1066" s="38" t="s">
        <v>5851</v>
      </c>
      <c r="C1066" s="38" t="s">
        <v>5852</v>
      </c>
      <c r="D1066" s="38">
        <v>50</v>
      </c>
      <c r="E1066" s="38" t="s">
        <v>792</v>
      </c>
    </row>
    <row r="1067" spans="1:5">
      <c r="A1067" s="38" t="s">
        <v>608</v>
      </c>
      <c r="B1067" s="38" t="s">
        <v>5851</v>
      </c>
      <c r="C1067" s="38" t="s">
        <v>5850</v>
      </c>
      <c r="D1067" s="38">
        <v>50</v>
      </c>
      <c r="E1067" s="38" t="s">
        <v>792</v>
      </c>
    </row>
    <row r="1068" spans="1:5">
      <c r="A1068" s="38" t="s">
        <v>5859</v>
      </c>
      <c r="B1068" s="38" t="s">
        <v>5851</v>
      </c>
      <c r="C1068" s="38" t="s">
        <v>5858</v>
      </c>
      <c r="D1068" s="38">
        <v>50</v>
      </c>
      <c r="E1068" s="38" t="s">
        <v>792</v>
      </c>
    </row>
    <row r="1069" spans="1:5">
      <c r="A1069" s="38" t="s">
        <v>5857</v>
      </c>
      <c r="B1069" s="38" t="s">
        <v>5851</v>
      </c>
      <c r="C1069" s="38" t="s">
        <v>5856</v>
      </c>
      <c r="D1069" s="38">
        <v>50</v>
      </c>
      <c r="E1069" s="38" t="s">
        <v>792</v>
      </c>
    </row>
    <row r="1070" spans="1:5">
      <c r="A1070" s="38" t="s">
        <v>5855</v>
      </c>
      <c r="B1070" s="38" t="s">
        <v>5851</v>
      </c>
      <c r="C1070" s="38" t="s">
        <v>5854</v>
      </c>
      <c r="D1070" s="38">
        <v>50</v>
      </c>
      <c r="E1070" s="38" t="s">
        <v>792</v>
      </c>
    </row>
    <row r="1071" spans="1:5">
      <c r="A1071" s="38" t="s">
        <v>5853</v>
      </c>
      <c r="B1071" s="38" t="s">
        <v>5851</v>
      </c>
      <c r="C1071" s="38" t="s">
        <v>5852</v>
      </c>
      <c r="D1071" s="38">
        <v>50</v>
      </c>
      <c r="E1071" s="38" t="s">
        <v>792</v>
      </c>
    </row>
    <row r="1072" spans="1:5">
      <c r="A1072" s="38" t="s">
        <v>609</v>
      </c>
      <c r="B1072" s="38" t="s">
        <v>5851</v>
      </c>
      <c r="C1072" s="38" t="s">
        <v>5850</v>
      </c>
      <c r="D1072" s="38">
        <v>50</v>
      </c>
      <c r="E1072" s="38" t="s">
        <v>792</v>
      </c>
    </row>
    <row r="1073" spans="1:5">
      <c r="A1073" s="38" t="s">
        <v>99</v>
      </c>
      <c r="B1073" s="38" t="s">
        <v>5848</v>
      </c>
      <c r="C1073" s="38" t="s">
        <v>5847</v>
      </c>
      <c r="D1073" s="38">
        <v>50</v>
      </c>
      <c r="E1073" s="38" t="s">
        <v>792</v>
      </c>
    </row>
    <row r="1074" spans="1:5">
      <c r="A1074" s="38" t="s">
        <v>5849</v>
      </c>
      <c r="B1074" s="38" t="s">
        <v>5848</v>
      </c>
      <c r="C1074" s="38" t="s">
        <v>5847</v>
      </c>
      <c r="D1074" s="38">
        <v>50</v>
      </c>
      <c r="E1074" s="38" t="s">
        <v>792</v>
      </c>
    </row>
    <row r="1075" spans="1:5">
      <c r="A1075" s="38" t="s">
        <v>100</v>
      </c>
      <c r="B1075" s="38" t="s">
        <v>5848</v>
      </c>
      <c r="C1075" s="38" t="s">
        <v>5847</v>
      </c>
      <c r="D1075" s="38">
        <v>50</v>
      </c>
      <c r="E1075" s="38" t="s">
        <v>792</v>
      </c>
    </row>
    <row r="1076" spans="1:5">
      <c r="A1076" s="38" t="s">
        <v>101</v>
      </c>
      <c r="B1076" s="38" t="s">
        <v>5848</v>
      </c>
      <c r="C1076" s="38" t="s">
        <v>5847</v>
      </c>
      <c r="D1076" s="38">
        <v>50</v>
      </c>
      <c r="E1076" s="38" t="s">
        <v>792</v>
      </c>
    </row>
    <row r="1077" spans="1:5">
      <c r="A1077" s="38" t="s">
        <v>5846</v>
      </c>
      <c r="B1077" s="38" t="s">
        <v>5712</v>
      </c>
      <c r="C1077" s="38" t="s">
        <v>5797</v>
      </c>
      <c r="D1077" s="38">
        <v>50</v>
      </c>
      <c r="E1077" s="38" t="s">
        <v>792</v>
      </c>
    </row>
    <row r="1078" spans="1:5">
      <c r="A1078" s="38" t="s">
        <v>5845</v>
      </c>
      <c r="B1078" s="38" t="s">
        <v>5712</v>
      </c>
      <c r="C1078" s="38" t="s">
        <v>5795</v>
      </c>
      <c r="D1078" s="38">
        <v>50</v>
      </c>
      <c r="E1078" s="38" t="s">
        <v>792</v>
      </c>
    </row>
    <row r="1079" spans="1:5">
      <c r="A1079" s="38" t="s">
        <v>5844</v>
      </c>
      <c r="B1079" s="38" t="s">
        <v>5712</v>
      </c>
      <c r="C1079" s="38" t="s">
        <v>5793</v>
      </c>
      <c r="D1079" s="38">
        <v>50</v>
      </c>
      <c r="E1079" s="38" t="s">
        <v>792</v>
      </c>
    </row>
    <row r="1080" spans="1:5">
      <c r="A1080" s="38" t="s">
        <v>5843</v>
      </c>
      <c r="B1080" s="38" t="s">
        <v>5712</v>
      </c>
      <c r="C1080" s="38" t="s">
        <v>5791</v>
      </c>
      <c r="D1080" s="38">
        <v>50</v>
      </c>
      <c r="E1080" s="38" t="s">
        <v>792</v>
      </c>
    </row>
    <row r="1081" spans="1:5">
      <c r="A1081" s="38" t="s">
        <v>5842</v>
      </c>
      <c r="B1081" s="38" t="s">
        <v>5712</v>
      </c>
      <c r="C1081" s="38" t="s">
        <v>5789</v>
      </c>
      <c r="D1081" s="38">
        <v>50</v>
      </c>
      <c r="E1081" s="38" t="s">
        <v>792</v>
      </c>
    </row>
    <row r="1082" spans="1:5">
      <c r="A1082" s="38" t="s">
        <v>5841</v>
      </c>
      <c r="B1082" s="38" t="s">
        <v>5712</v>
      </c>
      <c r="C1082" s="38" t="s">
        <v>5787</v>
      </c>
      <c r="D1082" s="38">
        <v>50</v>
      </c>
      <c r="E1082" s="38" t="s">
        <v>792</v>
      </c>
    </row>
    <row r="1083" spans="1:5">
      <c r="A1083" s="38" t="s">
        <v>5840</v>
      </c>
      <c r="B1083" s="38" t="s">
        <v>5712</v>
      </c>
      <c r="C1083" s="38" t="s">
        <v>5785</v>
      </c>
      <c r="D1083" s="38">
        <v>50</v>
      </c>
      <c r="E1083" s="38" t="s">
        <v>792</v>
      </c>
    </row>
    <row r="1084" spans="1:5">
      <c r="A1084" s="38" t="s">
        <v>5839</v>
      </c>
      <c r="B1084" s="38" t="s">
        <v>5712</v>
      </c>
      <c r="C1084" s="38" t="s">
        <v>5783</v>
      </c>
      <c r="D1084" s="38">
        <v>50</v>
      </c>
      <c r="E1084" s="38" t="s">
        <v>792</v>
      </c>
    </row>
    <row r="1085" spans="1:5">
      <c r="A1085" s="38" t="s">
        <v>5838</v>
      </c>
      <c r="B1085" s="38" t="s">
        <v>5712</v>
      </c>
      <c r="C1085" s="38" t="s">
        <v>5781</v>
      </c>
      <c r="D1085" s="38">
        <v>50</v>
      </c>
      <c r="E1085" s="38" t="s">
        <v>792</v>
      </c>
    </row>
    <row r="1086" spans="1:5">
      <c r="A1086" s="38" t="s">
        <v>5837</v>
      </c>
      <c r="B1086" s="38" t="s">
        <v>5712</v>
      </c>
      <c r="C1086" s="38" t="s">
        <v>5779</v>
      </c>
      <c r="D1086" s="38">
        <v>50</v>
      </c>
      <c r="E1086" s="38" t="s">
        <v>792</v>
      </c>
    </row>
    <row r="1087" spans="1:5">
      <c r="A1087" s="38" t="s">
        <v>5836</v>
      </c>
      <c r="B1087" s="38" t="s">
        <v>5712</v>
      </c>
      <c r="C1087" s="38" t="s">
        <v>5775</v>
      </c>
      <c r="D1087" s="38">
        <v>50</v>
      </c>
      <c r="E1087" s="38" t="s">
        <v>792</v>
      </c>
    </row>
    <row r="1088" spans="1:5">
      <c r="A1088" s="38" t="s">
        <v>5835</v>
      </c>
      <c r="B1088" s="38" t="s">
        <v>5712</v>
      </c>
      <c r="C1088" s="38" t="s">
        <v>5767</v>
      </c>
      <c r="D1088" s="38">
        <v>50</v>
      </c>
      <c r="E1088" s="38" t="s">
        <v>792</v>
      </c>
    </row>
    <row r="1089" spans="1:5">
      <c r="A1089" s="38" t="s">
        <v>5834</v>
      </c>
      <c r="B1089" s="38" t="s">
        <v>5712</v>
      </c>
      <c r="C1089" s="38" t="s">
        <v>5765</v>
      </c>
      <c r="D1089" s="38">
        <v>50</v>
      </c>
      <c r="E1089" s="38" t="s">
        <v>792</v>
      </c>
    </row>
    <row r="1090" spans="1:5">
      <c r="A1090" s="38" t="s">
        <v>5833</v>
      </c>
      <c r="B1090" s="38" t="s">
        <v>5712</v>
      </c>
      <c r="C1090" s="38" t="s">
        <v>5761</v>
      </c>
      <c r="D1090" s="38">
        <v>50</v>
      </c>
      <c r="E1090" s="38" t="s">
        <v>792</v>
      </c>
    </row>
    <row r="1091" spans="1:5">
      <c r="A1091" s="38" t="s">
        <v>5832</v>
      </c>
      <c r="B1091" s="38" t="s">
        <v>5712</v>
      </c>
      <c r="C1091" s="38" t="s">
        <v>5759</v>
      </c>
      <c r="D1091" s="38">
        <v>50</v>
      </c>
      <c r="E1091" s="38" t="s">
        <v>792</v>
      </c>
    </row>
    <row r="1092" spans="1:5">
      <c r="A1092" s="38" t="s">
        <v>5831</v>
      </c>
      <c r="B1092" s="38" t="s">
        <v>5712</v>
      </c>
      <c r="C1092" s="38" t="s">
        <v>5757</v>
      </c>
      <c r="D1092" s="38">
        <v>50</v>
      </c>
      <c r="E1092" s="38" t="s">
        <v>792</v>
      </c>
    </row>
    <row r="1093" spans="1:5">
      <c r="A1093" s="38" t="s">
        <v>5830</v>
      </c>
      <c r="B1093" s="38" t="s">
        <v>5712</v>
      </c>
      <c r="C1093" s="38" t="s">
        <v>5755</v>
      </c>
      <c r="D1093" s="38">
        <v>50</v>
      </c>
      <c r="E1093" s="38" t="s">
        <v>792</v>
      </c>
    </row>
    <row r="1094" spans="1:5">
      <c r="A1094" s="38" t="s">
        <v>5829</v>
      </c>
      <c r="B1094" s="38" t="s">
        <v>5712</v>
      </c>
      <c r="C1094" s="38" t="s">
        <v>5753</v>
      </c>
      <c r="D1094" s="38">
        <v>50</v>
      </c>
      <c r="E1094" s="38" t="s">
        <v>792</v>
      </c>
    </row>
    <row r="1095" spans="1:5">
      <c r="A1095" s="38" t="s">
        <v>5828</v>
      </c>
      <c r="B1095" s="38" t="s">
        <v>5712</v>
      </c>
      <c r="C1095" s="38" t="s">
        <v>5751</v>
      </c>
      <c r="D1095" s="38">
        <v>50</v>
      </c>
      <c r="E1095" s="38" t="s">
        <v>792</v>
      </c>
    </row>
    <row r="1096" spans="1:5">
      <c r="A1096" s="38" t="s">
        <v>5827</v>
      </c>
      <c r="B1096" s="38" t="s">
        <v>5712</v>
      </c>
      <c r="C1096" s="38" t="s">
        <v>5749</v>
      </c>
      <c r="D1096" s="38">
        <v>50</v>
      </c>
      <c r="E1096" s="38" t="s">
        <v>792</v>
      </c>
    </row>
    <row r="1097" spans="1:5">
      <c r="A1097" s="38" t="s">
        <v>5826</v>
      </c>
      <c r="B1097" s="38" t="s">
        <v>5712</v>
      </c>
      <c r="C1097" s="38" t="s">
        <v>5747</v>
      </c>
      <c r="D1097" s="38">
        <v>50</v>
      </c>
      <c r="E1097" s="38" t="s">
        <v>792</v>
      </c>
    </row>
    <row r="1098" spans="1:5">
      <c r="A1098" s="38" t="s">
        <v>5825</v>
      </c>
      <c r="B1098" s="38" t="s">
        <v>5712</v>
      </c>
      <c r="C1098" s="38" t="s">
        <v>5745</v>
      </c>
      <c r="D1098" s="38">
        <v>50</v>
      </c>
      <c r="E1098" s="38" t="s">
        <v>792</v>
      </c>
    </row>
    <row r="1099" spans="1:5">
      <c r="A1099" s="38" t="s">
        <v>5824</v>
      </c>
      <c r="B1099" s="38" t="s">
        <v>5712</v>
      </c>
      <c r="C1099" s="38" t="s">
        <v>5743</v>
      </c>
      <c r="D1099" s="38">
        <v>50</v>
      </c>
      <c r="E1099" s="38" t="s">
        <v>792</v>
      </c>
    </row>
    <row r="1100" spans="1:5">
      <c r="A1100" s="38" t="s">
        <v>5823</v>
      </c>
      <c r="B1100" s="38" t="s">
        <v>5712</v>
      </c>
      <c r="C1100" s="38" t="s">
        <v>5741</v>
      </c>
      <c r="D1100" s="38">
        <v>50</v>
      </c>
      <c r="E1100" s="38" t="s">
        <v>792</v>
      </c>
    </row>
    <row r="1101" spans="1:5">
      <c r="A1101" s="38" t="s">
        <v>5822</v>
      </c>
      <c r="B1101" s="38" t="s">
        <v>5712</v>
      </c>
      <c r="C1101" s="38" t="s">
        <v>5739</v>
      </c>
      <c r="D1101" s="38">
        <v>50</v>
      </c>
      <c r="E1101" s="38" t="s">
        <v>792</v>
      </c>
    </row>
    <row r="1102" spans="1:5">
      <c r="A1102" s="38" t="s">
        <v>5821</v>
      </c>
      <c r="B1102" s="38" t="s">
        <v>5712</v>
      </c>
      <c r="C1102" s="38" t="s">
        <v>5735</v>
      </c>
      <c r="D1102" s="38">
        <v>50</v>
      </c>
      <c r="E1102" s="38" t="s">
        <v>792</v>
      </c>
    </row>
    <row r="1103" spans="1:5">
      <c r="A1103" s="38" t="s">
        <v>5820</v>
      </c>
      <c r="B1103" s="38" t="s">
        <v>5712</v>
      </c>
      <c r="C1103" s="38" t="s">
        <v>5733</v>
      </c>
      <c r="D1103" s="38">
        <v>50</v>
      </c>
      <c r="E1103" s="38" t="s">
        <v>792</v>
      </c>
    </row>
    <row r="1104" spans="1:5">
      <c r="A1104" s="38" t="s">
        <v>5819</v>
      </c>
      <c r="B1104" s="38" t="s">
        <v>5712</v>
      </c>
      <c r="C1104" s="38" t="s">
        <v>5731</v>
      </c>
      <c r="D1104" s="38">
        <v>50</v>
      </c>
      <c r="E1104" s="38" t="s">
        <v>792</v>
      </c>
    </row>
    <row r="1105" spans="1:5">
      <c r="A1105" s="38" t="s">
        <v>5818</v>
      </c>
      <c r="B1105" s="38" t="s">
        <v>5712</v>
      </c>
      <c r="C1105" s="38" t="s">
        <v>5729</v>
      </c>
      <c r="D1105" s="38">
        <v>50</v>
      </c>
      <c r="E1105" s="38" t="s">
        <v>792</v>
      </c>
    </row>
    <row r="1106" spans="1:5">
      <c r="A1106" s="38" t="s">
        <v>5817</v>
      </c>
      <c r="B1106" s="38" t="s">
        <v>5712</v>
      </c>
      <c r="C1106" s="38" t="s">
        <v>5727</v>
      </c>
      <c r="D1106" s="38">
        <v>50</v>
      </c>
      <c r="E1106" s="38" t="s">
        <v>792</v>
      </c>
    </row>
    <row r="1107" spans="1:5">
      <c r="A1107" s="38" t="s">
        <v>5816</v>
      </c>
      <c r="B1107" s="38" t="s">
        <v>5712</v>
      </c>
      <c r="C1107" s="38" t="s">
        <v>5725</v>
      </c>
      <c r="D1107" s="38">
        <v>50</v>
      </c>
      <c r="E1107" s="38" t="s">
        <v>792</v>
      </c>
    </row>
    <row r="1108" spans="1:5">
      <c r="A1108" s="38" t="s">
        <v>5815</v>
      </c>
      <c r="B1108" s="38" t="s">
        <v>5712</v>
      </c>
      <c r="C1108" s="38" t="s">
        <v>5723</v>
      </c>
      <c r="D1108" s="38">
        <v>50</v>
      </c>
      <c r="E1108" s="38" t="s">
        <v>792</v>
      </c>
    </row>
    <row r="1109" spans="1:5">
      <c r="A1109" s="38" t="s">
        <v>5814</v>
      </c>
      <c r="B1109" s="38" t="s">
        <v>5712</v>
      </c>
      <c r="C1109" s="38" t="s">
        <v>5721</v>
      </c>
      <c r="D1109" s="38">
        <v>50</v>
      </c>
      <c r="E1109" s="38" t="s">
        <v>792</v>
      </c>
    </row>
    <row r="1110" spans="1:5">
      <c r="A1110" s="38" t="s">
        <v>5813</v>
      </c>
      <c r="B1110" s="38" t="s">
        <v>5712</v>
      </c>
      <c r="C1110" s="38" t="s">
        <v>5719</v>
      </c>
      <c r="D1110" s="38">
        <v>50</v>
      </c>
      <c r="E1110" s="38" t="s">
        <v>792</v>
      </c>
    </row>
    <row r="1111" spans="1:5">
      <c r="A1111" s="38" t="s">
        <v>5812</v>
      </c>
      <c r="B1111" s="38" t="s">
        <v>5712</v>
      </c>
      <c r="C1111" s="38" t="s">
        <v>5811</v>
      </c>
      <c r="D1111" s="38">
        <v>50</v>
      </c>
      <c r="E1111" s="38" t="s">
        <v>792</v>
      </c>
    </row>
    <row r="1112" spans="1:5">
      <c r="A1112" s="38" t="s">
        <v>5810</v>
      </c>
      <c r="B1112" s="38" t="s">
        <v>5712</v>
      </c>
      <c r="C1112" s="38" t="s">
        <v>5809</v>
      </c>
      <c r="D1112" s="38">
        <v>50</v>
      </c>
      <c r="E1112" s="38" t="s">
        <v>792</v>
      </c>
    </row>
    <row r="1113" spans="1:5">
      <c r="A1113" s="38" t="s">
        <v>5808</v>
      </c>
      <c r="B1113" s="38" t="s">
        <v>5712</v>
      </c>
      <c r="C1113" s="38" t="s">
        <v>5807</v>
      </c>
      <c r="D1113" s="38">
        <v>50</v>
      </c>
      <c r="E1113" s="38" t="s">
        <v>792</v>
      </c>
    </row>
    <row r="1114" spans="1:5">
      <c r="A1114" s="38" t="s">
        <v>5806</v>
      </c>
      <c r="B1114" s="38" t="s">
        <v>5712</v>
      </c>
      <c r="C1114" s="38" t="s">
        <v>5805</v>
      </c>
      <c r="D1114" s="38">
        <v>50</v>
      </c>
      <c r="E1114" s="38" t="s">
        <v>792</v>
      </c>
    </row>
    <row r="1115" spans="1:5">
      <c r="A1115" s="38" t="s">
        <v>5804</v>
      </c>
      <c r="B1115" s="38" t="s">
        <v>5712</v>
      </c>
      <c r="C1115" s="38" t="s">
        <v>5803</v>
      </c>
      <c r="D1115" s="38">
        <v>50</v>
      </c>
      <c r="E1115" s="38" t="s">
        <v>792</v>
      </c>
    </row>
    <row r="1116" spans="1:5">
      <c r="A1116" s="38" t="s">
        <v>5802</v>
      </c>
      <c r="B1116" s="38" t="s">
        <v>5712</v>
      </c>
      <c r="C1116" s="38" t="s">
        <v>5801</v>
      </c>
      <c r="D1116" s="38">
        <v>50</v>
      </c>
      <c r="E1116" s="38" t="s">
        <v>792</v>
      </c>
    </row>
    <row r="1117" spans="1:5">
      <c r="A1117" s="38" t="s">
        <v>5800</v>
      </c>
      <c r="B1117" s="38" t="s">
        <v>5712</v>
      </c>
      <c r="C1117" s="38" t="s">
        <v>5799</v>
      </c>
      <c r="D1117" s="38">
        <v>50</v>
      </c>
      <c r="E1117" s="38" t="s">
        <v>792</v>
      </c>
    </row>
    <row r="1118" spans="1:5">
      <c r="A1118" s="38" t="s">
        <v>5798</v>
      </c>
      <c r="B1118" s="38" t="s">
        <v>5712</v>
      </c>
      <c r="C1118" s="38" t="s">
        <v>5797</v>
      </c>
      <c r="D1118" s="38">
        <v>50</v>
      </c>
      <c r="E1118" s="38" t="s">
        <v>792</v>
      </c>
    </row>
    <row r="1119" spans="1:5">
      <c r="A1119" s="38" t="s">
        <v>5796</v>
      </c>
      <c r="B1119" s="38" t="s">
        <v>5712</v>
      </c>
      <c r="C1119" s="38" t="s">
        <v>5795</v>
      </c>
      <c r="D1119" s="38">
        <v>50</v>
      </c>
      <c r="E1119" s="38" t="s">
        <v>792</v>
      </c>
    </row>
    <row r="1120" spans="1:5">
      <c r="A1120" s="38" t="s">
        <v>5794</v>
      </c>
      <c r="B1120" s="38" t="s">
        <v>5712</v>
      </c>
      <c r="C1120" s="38" t="s">
        <v>5793</v>
      </c>
      <c r="D1120" s="38">
        <v>50</v>
      </c>
      <c r="E1120" s="38" t="s">
        <v>792</v>
      </c>
    </row>
    <row r="1121" spans="1:5">
      <c r="A1121" s="38" t="s">
        <v>5792</v>
      </c>
      <c r="B1121" s="38" t="s">
        <v>5712</v>
      </c>
      <c r="C1121" s="38" t="s">
        <v>5791</v>
      </c>
      <c r="D1121" s="38">
        <v>50</v>
      </c>
      <c r="E1121" s="38" t="s">
        <v>792</v>
      </c>
    </row>
    <row r="1122" spans="1:5">
      <c r="A1122" s="38" t="s">
        <v>5790</v>
      </c>
      <c r="B1122" s="38" t="s">
        <v>5712</v>
      </c>
      <c r="C1122" s="38" t="s">
        <v>5789</v>
      </c>
      <c r="D1122" s="38">
        <v>50</v>
      </c>
      <c r="E1122" s="38" t="s">
        <v>792</v>
      </c>
    </row>
    <row r="1123" spans="1:5">
      <c r="A1123" s="38" t="s">
        <v>5788</v>
      </c>
      <c r="B1123" s="38" t="s">
        <v>5712</v>
      </c>
      <c r="C1123" s="38" t="s">
        <v>5787</v>
      </c>
      <c r="D1123" s="38">
        <v>50</v>
      </c>
      <c r="E1123" s="38" t="s">
        <v>792</v>
      </c>
    </row>
    <row r="1124" spans="1:5">
      <c r="A1124" s="38" t="s">
        <v>5786</v>
      </c>
      <c r="B1124" s="38" t="s">
        <v>5712</v>
      </c>
      <c r="C1124" s="38" t="s">
        <v>5785</v>
      </c>
      <c r="D1124" s="38">
        <v>50</v>
      </c>
      <c r="E1124" s="38" t="s">
        <v>792</v>
      </c>
    </row>
    <row r="1125" spans="1:5">
      <c r="A1125" s="38" t="s">
        <v>5784</v>
      </c>
      <c r="B1125" s="38" t="s">
        <v>5712</v>
      </c>
      <c r="C1125" s="38" t="s">
        <v>5783</v>
      </c>
      <c r="D1125" s="38">
        <v>50</v>
      </c>
      <c r="E1125" s="38" t="s">
        <v>792</v>
      </c>
    </row>
    <row r="1126" spans="1:5">
      <c r="A1126" s="38" t="s">
        <v>5782</v>
      </c>
      <c r="B1126" s="38" t="s">
        <v>5712</v>
      </c>
      <c r="C1126" s="38" t="s">
        <v>5781</v>
      </c>
      <c r="D1126" s="38">
        <v>50</v>
      </c>
      <c r="E1126" s="38" t="s">
        <v>792</v>
      </c>
    </row>
    <row r="1127" spans="1:5">
      <c r="A1127" s="38" t="s">
        <v>5780</v>
      </c>
      <c r="B1127" s="38" t="s">
        <v>5712</v>
      </c>
      <c r="C1127" s="38" t="s">
        <v>5779</v>
      </c>
      <c r="D1127" s="38">
        <v>50</v>
      </c>
      <c r="E1127" s="38" t="s">
        <v>792</v>
      </c>
    </row>
    <row r="1128" spans="1:5">
      <c r="A1128" s="38" t="s">
        <v>5778</v>
      </c>
      <c r="B1128" s="38" t="s">
        <v>5712</v>
      </c>
      <c r="C1128" s="38" t="s">
        <v>5777</v>
      </c>
      <c r="D1128" s="38">
        <v>50</v>
      </c>
      <c r="E1128" s="38" t="s">
        <v>792</v>
      </c>
    </row>
    <row r="1129" spans="1:5">
      <c r="A1129" s="38" t="s">
        <v>5776</v>
      </c>
      <c r="B1129" s="38" t="s">
        <v>5712</v>
      </c>
      <c r="C1129" s="38" t="s">
        <v>5775</v>
      </c>
      <c r="D1129" s="38">
        <v>50</v>
      </c>
      <c r="E1129" s="38" t="s">
        <v>792</v>
      </c>
    </row>
    <row r="1130" spans="1:5">
      <c r="A1130" s="38" t="s">
        <v>5774</v>
      </c>
      <c r="B1130" s="38" t="s">
        <v>5712</v>
      </c>
      <c r="C1130" s="38" t="s">
        <v>5773</v>
      </c>
      <c r="D1130" s="38">
        <v>50</v>
      </c>
      <c r="E1130" s="38" t="s">
        <v>792</v>
      </c>
    </row>
    <row r="1131" spans="1:5">
      <c r="A1131" s="38" t="s">
        <v>5772</v>
      </c>
      <c r="B1131" s="38" t="s">
        <v>5712</v>
      </c>
      <c r="C1131" s="38" t="s">
        <v>5771</v>
      </c>
      <c r="D1131" s="38">
        <v>50</v>
      </c>
      <c r="E1131" s="38" t="s">
        <v>792</v>
      </c>
    </row>
    <row r="1132" spans="1:5">
      <c r="A1132" s="38" t="s">
        <v>5770</v>
      </c>
      <c r="B1132" s="38" t="s">
        <v>5712</v>
      </c>
      <c r="C1132" s="38" t="s">
        <v>5769</v>
      </c>
      <c r="D1132" s="38">
        <v>50</v>
      </c>
      <c r="E1132" s="38" t="s">
        <v>792</v>
      </c>
    </row>
    <row r="1133" spans="1:5">
      <c r="A1133" s="38" t="s">
        <v>5768</v>
      </c>
      <c r="B1133" s="38" t="s">
        <v>5712</v>
      </c>
      <c r="C1133" s="38" t="s">
        <v>5767</v>
      </c>
      <c r="D1133" s="38">
        <v>50</v>
      </c>
      <c r="E1133" s="38" t="s">
        <v>792</v>
      </c>
    </row>
    <row r="1134" spans="1:5">
      <c r="A1134" s="38" t="s">
        <v>5766</v>
      </c>
      <c r="B1134" s="38" t="s">
        <v>5712</v>
      </c>
      <c r="C1134" s="38" t="s">
        <v>5765</v>
      </c>
      <c r="D1134" s="38">
        <v>50</v>
      </c>
      <c r="E1134" s="38" t="s">
        <v>792</v>
      </c>
    </row>
    <row r="1135" spans="1:5">
      <c r="A1135" s="38" t="s">
        <v>5764</v>
      </c>
      <c r="B1135" s="38" t="s">
        <v>5712</v>
      </c>
      <c r="C1135" s="38" t="s">
        <v>5763</v>
      </c>
      <c r="D1135" s="38">
        <v>50</v>
      </c>
      <c r="E1135" s="38" t="s">
        <v>792</v>
      </c>
    </row>
    <row r="1136" spans="1:5">
      <c r="A1136" s="38" t="s">
        <v>5762</v>
      </c>
      <c r="B1136" s="38" t="s">
        <v>5712</v>
      </c>
      <c r="C1136" s="38" t="s">
        <v>5761</v>
      </c>
      <c r="D1136" s="38">
        <v>50</v>
      </c>
      <c r="E1136" s="38" t="s">
        <v>792</v>
      </c>
    </row>
    <row r="1137" spans="1:5">
      <c r="A1137" s="38" t="s">
        <v>5760</v>
      </c>
      <c r="B1137" s="38" t="s">
        <v>5712</v>
      </c>
      <c r="C1137" s="38" t="s">
        <v>5759</v>
      </c>
      <c r="D1137" s="38">
        <v>50</v>
      </c>
      <c r="E1137" s="38" t="s">
        <v>792</v>
      </c>
    </row>
    <row r="1138" spans="1:5">
      <c r="A1138" s="38" t="s">
        <v>5758</v>
      </c>
      <c r="B1138" s="38" t="s">
        <v>5712</v>
      </c>
      <c r="C1138" s="38" t="s">
        <v>5757</v>
      </c>
      <c r="D1138" s="38">
        <v>50</v>
      </c>
      <c r="E1138" s="38" t="s">
        <v>792</v>
      </c>
    </row>
    <row r="1139" spans="1:5">
      <c r="A1139" s="38" t="s">
        <v>5756</v>
      </c>
      <c r="B1139" s="38" t="s">
        <v>5712</v>
      </c>
      <c r="C1139" s="38" t="s">
        <v>5755</v>
      </c>
      <c r="D1139" s="38">
        <v>50</v>
      </c>
      <c r="E1139" s="38" t="s">
        <v>792</v>
      </c>
    </row>
    <row r="1140" spans="1:5">
      <c r="A1140" s="38" t="s">
        <v>5754</v>
      </c>
      <c r="B1140" s="38" t="s">
        <v>5712</v>
      </c>
      <c r="C1140" s="38" t="s">
        <v>5753</v>
      </c>
      <c r="D1140" s="38">
        <v>50</v>
      </c>
      <c r="E1140" s="38" t="s">
        <v>792</v>
      </c>
    </row>
    <row r="1141" spans="1:5">
      <c r="A1141" s="38" t="s">
        <v>5752</v>
      </c>
      <c r="B1141" s="38" t="s">
        <v>5712</v>
      </c>
      <c r="C1141" s="38" t="s">
        <v>5751</v>
      </c>
      <c r="D1141" s="38">
        <v>50</v>
      </c>
      <c r="E1141" s="38" t="s">
        <v>792</v>
      </c>
    </row>
    <row r="1142" spans="1:5">
      <c r="A1142" s="38" t="s">
        <v>5750</v>
      </c>
      <c r="B1142" s="38" t="s">
        <v>5712</v>
      </c>
      <c r="C1142" s="38" t="s">
        <v>5749</v>
      </c>
      <c r="D1142" s="38">
        <v>50</v>
      </c>
      <c r="E1142" s="38" t="s">
        <v>792</v>
      </c>
    </row>
    <row r="1143" spans="1:5">
      <c r="A1143" s="38" t="s">
        <v>5748</v>
      </c>
      <c r="B1143" s="38" t="s">
        <v>5712</v>
      </c>
      <c r="C1143" s="38" t="s">
        <v>5747</v>
      </c>
      <c r="D1143" s="38">
        <v>50</v>
      </c>
      <c r="E1143" s="38" t="s">
        <v>792</v>
      </c>
    </row>
    <row r="1144" spans="1:5">
      <c r="A1144" s="38" t="s">
        <v>5746</v>
      </c>
      <c r="B1144" s="38" t="s">
        <v>5712</v>
      </c>
      <c r="C1144" s="38" t="s">
        <v>5745</v>
      </c>
      <c r="D1144" s="38">
        <v>50</v>
      </c>
      <c r="E1144" s="38" t="s">
        <v>792</v>
      </c>
    </row>
    <row r="1145" spans="1:5">
      <c r="A1145" s="38" t="s">
        <v>5744</v>
      </c>
      <c r="B1145" s="38" t="s">
        <v>5712</v>
      </c>
      <c r="C1145" s="38" t="s">
        <v>5743</v>
      </c>
      <c r="D1145" s="38">
        <v>50</v>
      </c>
      <c r="E1145" s="38" t="s">
        <v>792</v>
      </c>
    </row>
    <row r="1146" spans="1:5">
      <c r="A1146" s="38" t="s">
        <v>5742</v>
      </c>
      <c r="B1146" s="38" t="s">
        <v>5712</v>
      </c>
      <c r="C1146" s="38" t="s">
        <v>5741</v>
      </c>
      <c r="D1146" s="38">
        <v>50</v>
      </c>
      <c r="E1146" s="38" t="s">
        <v>792</v>
      </c>
    </row>
    <row r="1147" spans="1:5">
      <c r="A1147" s="38" t="s">
        <v>5740</v>
      </c>
      <c r="B1147" s="38" t="s">
        <v>5712</v>
      </c>
      <c r="C1147" s="38" t="s">
        <v>5739</v>
      </c>
      <c r="D1147" s="38">
        <v>50</v>
      </c>
      <c r="E1147" s="38" t="s">
        <v>792</v>
      </c>
    </row>
    <row r="1148" spans="1:5">
      <c r="A1148" s="38" t="s">
        <v>5738</v>
      </c>
      <c r="B1148" s="38" t="s">
        <v>5712</v>
      </c>
      <c r="C1148" s="38" t="s">
        <v>5737</v>
      </c>
      <c r="D1148" s="38">
        <v>50</v>
      </c>
      <c r="E1148" s="38" t="s">
        <v>792</v>
      </c>
    </row>
    <row r="1149" spans="1:5">
      <c r="A1149" s="38" t="s">
        <v>5736</v>
      </c>
      <c r="B1149" s="38" t="s">
        <v>5712</v>
      </c>
      <c r="C1149" s="38" t="s">
        <v>5735</v>
      </c>
      <c r="D1149" s="38">
        <v>50</v>
      </c>
      <c r="E1149" s="38" t="s">
        <v>792</v>
      </c>
    </row>
    <row r="1150" spans="1:5">
      <c r="A1150" s="38" t="s">
        <v>5734</v>
      </c>
      <c r="B1150" s="38" t="s">
        <v>5712</v>
      </c>
      <c r="C1150" s="38" t="s">
        <v>5733</v>
      </c>
      <c r="D1150" s="38">
        <v>50</v>
      </c>
      <c r="E1150" s="38" t="s">
        <v>792</v>
      </c>
    </row>
    <row r="1151" spans="1:5">
      <c r="A1151" s="38" t="s">
        <v>5732</v>
      </c>
      <c r="B1151" s="38" t="s">
        <v>5712</v>
      </c>
      <c r="C1151" s="38" t="s">
        <v>5731</v>
      </c>
      <c r="D1151" s="38">
        <v>50</v>
      </c>
      <c r="E1151" s="38" t="s">
        <v>792</v>
      </c>
    </row>
    <row r="1152" spans="1:5">
      <c r="A1152" s="38" t="s">
        <v>5730</v>
      </c>
      <c r="B1152" s="38" t="s">
        <v>5712</v>
      </c>
      <c r="C1152" s="38" t="s">
        <v>5729</v>
      </c>
      <c r="D1152" s="38">
        <v>50</v>
      </c>
      <c r="E1152" s="38" t="s">
        <v>792</v>
      </c>
    </row>
    <row r="1153" spans="1:5">
      <c r="A1153" s="38" t="s">
        <v>5728</v>
      </c>
      <c r="B1153" s="38" t="s">
        <v>5712</v>
      </c>
      <c r="C1153" s="38" t="s">
        <v>5727</v>
      </c>
      <c r="D1153" s="38">
        <v>50</v>
      </c>
      <c r="E1153" s="38" t="s">
        <v>792</v>
      </c>
    </row>
    <row r="1154" spans="1:5">
      <c r="A1154" s="38" t="s">
        <v>5726</v>
      </c>
      <c r="B1154" s="38" t="s">
        <v>5712</v>
      </c>
      <c r="C1154" s="38" t="s">
        <v>5725</v>
      </c>
      <c r="D1154" s="38">
        <v>50</v>
      </c>
      <c r="E1154" s="38" t="s">
        <v>792</v>
      </c>
    </row>
    <row r="1155" spans="1:5">
      <c r="A1155" s="38" t="s">
        <v>5724</v>
      </c>
      <c r="B1155" s="38" t="s">
        <v>5712</v>
      </c>
      <c r="C1155" s="38" t="s">
        <v>5723</v>
      </c>
      <c r="D1155" s="38">
        <v>50</v>
      </c>
      <c r="E1155" s="38" t="s">
        <v>792</v>
      </c>
    </row>
    <row r="1156" spans="1:5">
      <c r="A1156" s="38" t="s">
        <v>5722</v>
      </c>
      <c r="B1156" s="38" t="s">
        <v>5712</v>
      </c>
      <c r="C1156" s="38" t="s">
        <v>5721</v>
      </c>
      <c r="D1156" s="38">
        <v>50</v>
      </c>
      <c r="E1156" s="38" t="s">
        <v>792</v>
      </c>
    </row>
    <row r="1157" spans="1:5">
      <c r="A1157" s="38" t="s">
        <v>5720</v>
      </c>
      <c r="B1157" s="38" t="s">
        <v>5712</v>
      </c>
      <c r="C1157" s="38" t="s">
        <v>5719</v>
      </c>
      <c r="D1157" s="38">
        <v>50</v>
      </c>
      <c r="E1157" s="38" t="s">
        <v>792</v>
      </c>
    </row>
    <row r="1158" spans="1:5">
      <c r="A1158" s="38" t="s">
        <v>102</v>
      </c>
      <c r="B1158" s="38" t="s">
        <v>5712</v>
      </c>
      <c r="C1158" s="38" t="s">
        <v>5717</v>
      </c>
      <c r="D1158" s="38">
        <v>50</v>
      </c>
      <c r="E1158" s="38" t="s">
        <v>792</v>
      </c>
    </row>
    <row r="1159" spans="1:5">
      <c r="A1159" s="38" t="s">
        <v>104</v>
      </c>
      <c r="B1159" s="38" t="s">
        <v>5712</v>
      </c>
      <c r="C1159" s="38" t="s">
        <v>5716</v>
      </c>
      <c r="D1159" s="38">
        <v>50</v>
      </c>
      <c r="E1159" s="38" t="s">
        <v>792</v>
      </c>
    </row>
    <row r="1160" spans="1:5">
      <c r="A1160" s="38" t="s">
        <v>106</v>
      </c>
      <c r="B1160" s="38" t="s">
        <v>5712</v>
      </c>
      <c r="C1160" s="38" t="s">
        <v>5715</v>
      </c>
      <c r="D1160" s="38">
        <v>50</v>
      </c>
      <c r="E1160" s="38" t="s">
        <v>792</v>
      </c>
    </row>
    <row r="1161" spans="1:5">
      <c r="A1161" s="38" t="s">
        <v>108</v>
      </c>
      <c r="B1161" s="38" t="s">
        <v>5712</v>
      </c>
      <c r="C1161" s="38" t="s">
        <v>5714</v>
      </c>
      <c r="D1161" s="38">
        <v>50</v>
      </c>
      <c r="E1161" s="38" t="s">
        <v>792</v>
      </c>
    </row>
    <row r="1162" spans="1:5">
      <c r="A1162" s="38" t="s">
        <v>5718</v>
      </c>
      <c r="B1162" s="38" t="s">
        <v>5712</v>
      </c>
      <c r="C1162" s="38" t="s">
        <v>5711</v>
      </c>
      <c r="D1162" s="38">
        <v>50</v>
      </c>
      <c r="E1162" s="38" t="s">
        <v>792</v>
      </c>
    </row>
    <row r="1163" spans="1:5">
      <c r="A1163" s="38" t="s">
        <v>103</v>
      </c>
      <c r="B1163" s="38" t="s">
        <v>5712</v>
      </c>
      <c r="C1163" s="38" t="s">
        <v>5717</v>
      </c>
      <c r="D1163" s="38">
        <v>50</v>
      </c>
      <c r="E1163" s="38" t="s">
        <v>792</v>
      </c>
    </row>
    <row r="1164" spans="1:5">
      <c r="A1164" s="38" t="s">
        <v>105</v>
      </c>
      <c r="B1164" s="38" t="s">
        <v>5712</v>
      </c>
      <c r="C1164" s="38" t="s">
        <v>5716</v>
      </c>
      <c r="D1164" s="38">
        <v>50</v>
      </c>
      <c r="E1164" s="38" t="s">
        <v>792</v>
      </c>
    </row>
    <row r="1165" spans="1:5">
      <c r="A1165" s="38" t="s">
        <v>107</v>
      </c>
      <c r="B1165" s="38" t="s">
        <v>5712</v>
      </c>
      <c r="C1165" s="38" t="s">
        <v>5715</v>
      </c>
      <c r="D1165" s="38">
        <v>50</v>
      </c>
      <c r="E1165" s="38" t="s">
        <v>792</v>
      </c>
    </row>
    <row r="1166" spans="1:5">
      <c r="A1166" s="38" t="s">
        <v>109</v>
      </c>
      <c r="B1166" s="38" t="s">
        <v>5712</v>
      </c>
      <c r="C1166" s="38" t="s">
        <v>5714</v>
      </c>
      <c r="D1166" s="38">
        <v>50</v>
      </c>
      <c r="E1166" s="38" t="s">
        <v>792</v>
      </c>
    </row>
    <row r="1167" spans="1:5">
      <c r="A1167" s="38" t="s">
        <v>5713</v>
      </c>
      <c r="B1167" s="38" t="s">
        <v>5712</v>
      </c>
      <c r="C1167" s="38" t="s">
        <v>5711</v>
      </c>
      <c r="D1167" s="38">
        <v>50</v>
      </c>
      <c r="E1167" s="38" t="s">
        <v>792</v>
      </c>
    </row>
    <row r="1168" spans="1:5">
      <c r="A1168" s="38" t="s">
        <v>5710</v>
      </c>
      <c r="B1168" s="38" t="s">
        <v>5705</v>
      </c>
      <c r="C1168" s="38" t="s">
        <v>5707</v>
      </c>
      <c r="D1168" s="38">
        <v>50</v>
      </c>
      <c r="E1168" s="38" t="s">
        <v>792</v>
      </c>
    </row>
    <row r="1169" spans="1:5">
      <c r="A1169" s="38" t="s">
        <v>5709</v>
      </c>
      <c r="B1169" s="38" t="s">
        <v>5705</v>
      </c>
      <c r="C1169" s="38" t="s">
        <v>5704</v>
      </c>
      <c r="D1169" s="38">
        <v>50</v>
      </c>
      <c r="E1169" s="38" t="s">
        <v>792</v>
      </c>
    </row>
    <row r="1170" spans="1:5">
      <c r="A1170" s="38" t="s">
        <v>5708</v>
      </c>
      <c r="B1170" s="38" t="s">
        <v>5705</v>
      </c>
      <c r="C1170" s="38" t="s">
        <v>5707</v>
      </c>
      <c r="D1170" s="38">
        <v>50</v>
      </c>
      <c r="E1170" s="38" t="s">
        <v>792</v>
      </c>
    </row>
    <row r="1171" spans="1:5">
      <c r="A1171" s="38" t="s">
        <v>5706</v>
      </c>
      <c r="B1171" s="38" t="s">
        <v>5705</v>
      </c>
      <c r="C1171" s="38" t="s">
        <v>5704</v>
      </c>
      <c r="D1171" s="38">
        <v>50</v>
      </c>
      <c r="E1171" s="38" t="s">
        <v>792</v>
      </c>
    </row>
    <row r="1172" spans="1:5">
      <c r="A1172" s="38" t="s">
        <v>5703</v>
      </c>
      <c r="B1172" s="38" t="s">
        <v>5698</v>
      </c>
      <c r="C1172" s="38" t="s">
        <v>5700</v>
      </c>
      <c r="D1172" s="38">
        <v>50</v>
      </c>
      <c r="E1172" s="38" t="s">
        <v>792</v>
      </c>
    </row>
    <row r="1173" spans="1:5">
      <c r="A1173" s="38" t="s">
        <v>5702</v>
      </c>
      <c r="B1173" s="38" t="s">
        <v>5698</v>
      </c>
      <c r="C1173" s="38" t="s">
        <v>5697</v>
      </c>
      <c r="D1173" s="38">
        <v>50</v>
      </c>
      <c r="E1173" s="38" t="s">
        <v>792</v>
      </c>
    </row>
    <row r="1174" spans="1:5">
      <c r="A1174" s="38" t="s">
        <v>5701</v>
      </c>
      <c r="B1174" s="38" t="s">
        <v>5698</v>
      </c>
      <c r="C1174" s="38" t="s">
        <v>5700</v>
      </c>
      <c r="D1174" s="38">
        <v>50</v>
      </c>
      <c r="E1174" s="38" t="s">
        <v>792</v>
      </c>
    </row>
    <row r="1175" spans="1:5">
      <c r="A1175" s="38" t="s">
        <v>5699</v>
      </c>
      <c r="B1175" s="38" t="s">
        <v>5698</v>
      </c>
      <c r="C1175" s="38" t="s">
        <v>5697</v>
      </c>
      <c r="D1175" s="38">
        <v>50</v>
      </c>
      <c r="E1175" s="38" t="s">
        <v>792</v>
      </c>
    </row>
    <row r="1176" spans="1:5">
      <c r="A1176" s="38" t="s">
        <v>5696</v>
      </c>
      <c r="B1176" s="38" t="s">
        <v>5687</v>
      </c>
      <c r="C1176" s="38" t="s">
        <v>5695</v>
      </c>
      <c r="D1176" s="38">
        <v>50</v>
      </c>
      <c r="E1176" s="38" t="s">
        <v>792</v>
      </c>
    </row>
    <row r="1177" spans="1:5">
      <c r="A1177" s="38" t="s">
        <v>5694</v>
      </c>
      <c r="B1177" s="38" t="s">
        <v>5687</v>
      </c>
      <c r="C1177" s="38" t="s">
        <v>5693</v>
      </c>
      <c r="D1177" s="38">
        <v>50</v>
      </c>
      <c r="E1177" s="38" t="s">
        <v>792</v>
      </c>
    </row>
    <row r="1178" spans="1:5">
      <c r="A1178" s="38" t="s">
        <v>5692</v>
      </c>
      <c r="B1178" s="38" t="s">
        <v>5687</v>
      </c>
      <c r="C1178" s="38" t="s">
        <v>5691</v>
      </c>
      <c r="D1178" s="38">
        <v>50</v>
      </c>
      <c r="E1178" s="38" t="s">
        <v>792</v>
      </c>
    </row>
    <row r="1179" spans="1:5">
      <c r="A1179" s="38" t="s">
        <v>5690</v>
      </c>
      <c r="B1179" s="38" t="s">
        <v>5687</v>
      </c>
      <c r="C1179" s="38" t="s">
        <v>5689</v>
      </c>
      <c r="D1179" s="38">
        <v>50</v>
      </c>
      <c r="E1179" s="38" t="s">
        <v>792</v>
      </c>
    </row>
    <row r="1180" spans="1:5">
      <c r="A1180" s="38" t="s">
        <v>5688</v>
      </c>
      <c r="B1180" s="38" t="s">
        <v>5687</v>
      </c>
      <c r="C1180" s="38" t="s">
        <v>5686</v>
      </c>
      <c r="D1180" s="38">
        <v>50</v>
      </c>
      <c r="E1180" s="38" t="s">
        <v>792</v>
      </c>
    </row>
    <row r="1181" spans="1:5">
      <c r="A1181" s="38" t="s">
        <v>5685</v>
      </c>
      <c r="B1181" s="38" t="s">
        <v>5677</v>
      </c>
      <c r="C1181" s="38" t="s">
        <v>5681</v>
      </c>
      <c r="D1181" s="38">
        <v>50</v>
      </c>
      <c r="E1181" s="38" t="s">
        <v>792</v>
      </c>
    </row>
    <row r="1182" spans="1:5">
      <c r="A1182" s="38" t="s">
        <v>5684</v>
      </c>
      <c r="B1182" s="38" t="s">
        <v>5677</v>
      </c>
      <c r="C1182" s="38" t="s">
        <v>5679</v>
      </c>
      <c r="D1182" s="38">
        <v>50</v>
      </c>
      <c r="E1182" s="38" t="s">
        <v>792</v>
      </c>
    </row>
    <row r="1183" spans="1:5">
      <c r="A1183" s="38" t="s">
        <v>5683</v>
      </c>
      <c r="B1183" s="38" t="s">
        <v>5677</v>
      </c>
      <c r="C1183" s="38" t="s">
        <v>5676</v>
      </c>
      <c r="D1183" s="38">
        <v>50</v>
      </c>
      <c r="E1183" s="38" t="s">
        <v>792</v>
      </c>
    </row>
    <row r="1184" spans="1:5">
      <c r="A1184" s="38" t="s">
        <v>5682</v>
      </c>
      <c r="B1184" s="38" t="s">
        <v>5677</v>
      </c>
      <c r="C1184" s="38" t="s">
        <v>5681</v>
      </c>
      <c r="D1184" s="38">
        <v>50</v>
      </c>
      <c r="E1184" s="38" t="s">
        <v>792</v>
      </c>
    </row>
    <row r="1185" spans="1:5">
      <c r="A1185" s="38" t="s">
        <v>5680</v>
      </c>
      <c r="B1185" s="38" t="s">
        <v>5677</v>
      </c>
      <c r="C1185" s="38" t="s">
        <v>5679</v>
      </c>
      <c r="D1185" s="38">
        <v>50</v>
      </c>
      <c r="E1185" s="38" t="s">
        <v>792</v>
      </c>
    </row>
    <row r="1186" spans="1:5">
      <c r="A1186" s="38" t="s">
        <v>5678</v>
      </c>
      <c r="B1186" s="38" t="s">
        <v>5677</v>
      </c>
      <c r="C1186" s="38" t="s">
        <v>5676</v>
      </c>
      <c r="D1186" s="38">
        <v>50</v>
      </c>
      <c r="E1186" s="38" t="s">
        <v>792</v>
      </c>
    </row>
    <row r="1187" spans="1:5">
      <c r="A1187" s="38" t="s">
        <v>5675</v>
      </c>
      <c r="B1187" s="38" t="s">
        <v>5670</v>
      </c>
      <c r="C1187" s="38" t="s">
        <v>5672</v>
      </c>
      <c r="D1187" s="38">
        <v>50</v>
      </c>
      <c r="E1187" s="38" t="s">
        <v>792</v>
      </c>
    </row>
    <row r="1188" spans="1:5">
      <c r="A1188" s="38" t="s">
        <v>5674</v>
      </c>
      <c r="B1188" s="38" t="s">
        <v>5670</v>
      </c>
      <c r="C1188" s="38" t="s">
        <v>5669</v>
      </c>
      <c r="D1188" s="38">
        <v>50</v>
      </c>
      <c r="E1188" s="38" t="s">
        <v>792</v>
      </c>
    </row>
    <row r="1189" spans="1:5">
      <c r="A1189" s="38" t="s">
        <v>5673</v>
      </c>
      <c r="B1189" s="38" t="s">
        <v>5670</v>
      </c>
      <c r="C1189" s="38" t="s">
        <v>5672</v>
      </c>
      <c r="D1189" s="38">
        <v>50</v>
      </c>
      <c r="E1189" s="38" t="s">
        <v>792</v>
      </c>
    </row>
    <row r="1190" spans="1:5">
      <c r="A1190" s="38" t="s">
        <v>5671</v>
      </c>
      <c r="B1190" s="38" t="s">
        <v>5670</v>
      </c>
      <c r="C1190" s="38" t="s">
        <v>5669</v>
      </c>
      <c r="D1190" s="38">
        <v>50</v>
      </c>
      <c r="E1190" s="38" t="s">
        <v>792</v>
      </c>
    </row>
    <row r="1191" spans="1:5">
      <c r="A1191" s="38" t="s">
        <v>694</v>
      </c>
      <c r="B1191" s="38" t="s">
        <v>5668</v>
      </c>
      <c r="C1191" s="38" t="s">
        <v>5667</v>
      </c>
      <c r="D1191" s="38">
        <v>50</v>
      </c>
      <c r="E1191" s="38" t="s">
        <v>792</v>
      </c>
    </row>
    <row r="1192" spans="1:5">
      <c r="A1192" s="38" t="s">
        <v>5666</v>
      </c>
      <c r="B1192" s="38" t="s">
        <v>5662</v>
      </c>
      <c r="C1192" s="38" t="s">
        <v>5661</v>
      </c>
      <c r="D1192" s="38">
        <v>50</v>
      </c>
      <c r="E1192" s="38" t="s">
        <v>792</v>
      </c>
    </row>
    <row r="1193" spans="1:5">
      <c r="A1193" s="38" t="s">
        <v>5665</v>
      </c>
      <c r="B1193" s="38" t="s">
        <v>5662</v>
      </c>
      <c r="C1193" s="38" t="s">
        <v>5661</v>
      </c>
      <c r="D1193" s="38">
        <v>50</v>
      </c>
      <c r="E1193" s="38" t="s">
        <v>792</v>
      </c>
    </row>
    <row r="1194" spans="1:5">
      <c r="A1194" s="38" t="s">
        <v>5664</v>
      </c>
      <c r="B1194" s="38" t="s">
        <v>5662</v>
      </c>
      <c r="C1194" s="38" t="s">
        <v>5661</v>
      </c>
      <c r="D1194" s="38">
        <v>50</v>
      </c>
      <c r="E1194" s="38" t="s">
        <v>792</v>
      </c>
    </row>
    <row r="1195" spans="1:5">
      <c r="A1195" s="38" t="s">
        <v>5663</v>
      </c>
      <c r="B1195" s="38" t="s">
        <v>5662</v>
      </c>
      <c r="C1195" s="38" t="s">
        <v>5661</v>
      </c>
      <c r="D1195" s="38">
        <v>50</v>
      </c>
      <c r="E1195" s="38" t="s">
        <v>792</v>
      </c>
    </row>
    <row r="1196" spans="1:5">
      <c r="A1196" s="38" t="s">
        <v>5660</v>
      </c>
      <c r="B1196" s="38" t="s">
        <v>5658</v>
      </c>
      <c r="C1196" s="38" t="s">
        <v>5657</v>
      </c>
      <c r="D1196" s="38">
        <v>50</v>
      </c>
      <c r="E1196" s="38" t="s">
        <v>792</v>
      </c>
    </row>
    <row r="1197" spans="1:5">
      <c r="A1197" s="38" t="s">
        <v>5659</v>
      </c>
      <c r="B1197" s="38" t="s">
        <v>5658</v>
      </c>
      <c r="C1197" s="38" t="s">
        <v>5657</v>
      </c>
      <c r="D1197" s="38">
        <v>50</v>
      </c>
      <c r="E1197" s="38" t="s">
        <v>792</v>
      </c>
    </row>
    <row r="1198" spans="1:5">
      <c r="A1198" s="38" t="s">
        <v>610</v>
      </c>
      <c r="B1198" s="38" t="s">
        <v>5658</v>
      </c>
      <c r="C1198" s="38" t="s">
        <v>5657</v>
      </c>
      <c r="D1198" s="38">
        <v>50</v>
      </c>
      <c r="E1198" s="38" t="s">
        <v>792</v>
      </c>
    </row>
    <row r="1199" spans="1:5">
      <c r="A1199" s="38" t="s">
        <v>611</v>
      </c>
      <c r="B1199" s="38" t="s">
        <v>5658</v>
      </c>
      <c r="C1199" s="38" t="s">
        <v>5657</v>
      </c>
      <c r="D1199" s="38">
        <v>50</v>
      </c>
      <c r="E1199" s="38" t="s">
        <v>792</v>
      </c>
    </row>
    <row r="1200" spans="1:5">
      <c r="A1200" s="38" t="s">
        <v>5656</v>
      </c>
      <c r="B1200" s="38" t="s">
        <v>5583</v>
      </c>
      <c r="C1200" s="38" t="s">
        <v>5612</v>
      </c>
      <c r="D1200" s="38">
        <v>50</v>
      </c>
      <c r="E1200" s="38" t="s">
        <v>792</v>
      </c>
    </row>
    <row r="1201" spans="1:5">
      <c r="A1201" s="38" t="s">
        <v>5655</v>
      </c>
      <c r="B1201" s="38" t="s">
        <v>5583</v>
      </c>
      <c r="C1201" s="38" t="s">
        <v>5612</v>
      </c>
      <c r="D1201" s="38">
        <v>50</v>
      </c>
      <c r="E1201" s="38" t="s">
        <v>792</v>
      </c>
    </row>
    <row r="1202" spans="1:5">
      <c r="A1202" s="38" t="s">
        <v>5654</v>
      </c>
      <c r="B1202" s="38" t="s">
        <v>5583</v>
      </c>
      <c r="C1202" s="38" t="s">
        <v>5611</v>
      </c>
      <c r="D1202" s="38">
        <v>50</v>
      </c>
      <c r="E1202" s="38" t="s">
        <v>792</v>
      </c>
    </row>
    <row r="1203" spans="1:5">
      <c r="A1203" s="38" t="s">
        <v>5653</v>
      </c>
      <c r="B1203" s="38" t="s">
        <v>5583</v>
      </c>
      <c r="C1203" s="38" t="s">
        <v>5611</v>
      </c>
      <c r="D1203" s="38">
        <v>50</v>
      </c>
      <c r="E1203" s="38" t="s">
        <v>792</v>
      </c>
    </row>
    <row r="1204" spans="1:5">
      <c r="A1204" s="38" t="s">
        <v>5652</v>
      </c>
      <c r="B1204" s="38" t="s">
        <v>5583</v>
      </c>
      <c r="C1204" s="38" t="s">
        <v>5609</v>
      </c>
      <c r="D1204" s="38">
        <v>50</v>
      </c>
      <c r="E1204" s="38" t="s">
        <v>792</v>
      </c>
    </row>
    <row r="1205" spans="1:5">
      <c r="A1205" s="38" t="s">
        <v>5651</v>
      </c>
      <c r="B1205" s="38" t="s">
        <v>5583</v>
      </c>
      <c r="C1205" s="38" t="s">
        <v>5609</v>
      </c>
      <c r="D1205" s="38">
        <v>50</v>
      </c>
      <c r="E1205" s="38" t="s">
        <v>792</v>
      </c>
    </row>
    <row r="1206" spans="1:5">
      <c r="A1206" s="38" t="s">
        <v>5650</v>
      </c>
      <c r="B1206" s="38" t="s">
        <v>5583</v>
      </c>
      <c r="C1206" s="38" t="s">
        <v>5605</v>
      </c>
      <c r="D1206" s="38">
        <v>50</v>
      </c>
      <c r="E1206" s="38" t="s">
        <v>792</v>
      </c>
    </row>
    <row r="1207" spans="1:5">
      <c r="A1207" s="38" t="s">
        <v>5649</v>
      </c>
      <c r="B1207" s="38" t="s">
        <v>5583</v>
      </c>
      <c r="C1207" s="38" t="s">
        <v>5603</v>
      </c>
      <c r="D1207" s="38">
        <v>50</v>
      </c>
      <c r="E1207" s="38" t="s">
        <v>792</v>
      </c>
    </row>
    <row r="1208" spans="1:5">
      <c r="A1208" s="38" t="s">
        <v>5648</v>
      </c>
      <c r="B1208" s="38" t="s">
        <v>5583</v>
      </c>
      <c r="C1208" s="38" t="s">
        <v>5603</v>
      </c>
      <c r="D1208" s="38">
        <v>50</v>
      </c>
      <c r="E1208" s="38" t="s">
        <v>792</v>
      </c>
    </row>
    <row r="1209" spans="1:5">
      <c r="A1209" s="38" t="s">
        <v>5647</v>
      </c>
      <c r="B1209" s="38" t="s">
        <v>5583</v>
      </c>
      <c r="C1209" s="38" t="s">
        <v>5601</v>
      </c>
      <c r="D1209" s="38">
        <v>50</v>
      </c>
      <c r="E1209" s="38" t="s">
        <v>792</v>
      </c>
    </row>
    <row r="1210" spans="1:5">
      <c r="A1210" s="38" t="s">
        <v>5646</v>
      </c>
      <c r="B1210" s="38" t="s">
        <v>5583</v>
      </c>
      <c r="C1210" s="38" t="s">
        <v>5601</v>
      </c>
      <c r="D1210" s="38">
        <v>50</v>
      </c>
      <c r="E1210" s="38" t="s">
        <v>792</v>
      </c>
    </row>
    <row r="1211" spans="1:5">
      <c r="A1211" s="38" t="s">
        <v>5645</v>
      </c>
      <c r="B1211" s="38" t="s">
        <v>5583</v>
      </c>
      <c r="C1211" s="38" t="s">
        <v>5599</v>
      </c>
      <c r="D1211" s="38">
        <v>50</v>
      </c>
      <c r="E1211" s="38" t="s">
        <v>792</v>
      </c>
    </row>
    <row r="1212" spans="1:5">
      <c r="A1212" s="38" t="s">
        <v>5644</v>
      </c>
      <c r="B1212" s="38" t="s">
        <v>5583</v>
      </c>
      <c r="C1212" s="38" t="s">
        <v>5599</v>
      </c>
      <c r="D1212" s="38">
        <v>50</v>
      </c>
      <c r="E1212" s="38" t="s">
        <v>792</v>
      </c>
    </row>
    <row r="1213" spans="1:5">
      <c r="A1213" s="38" t="s">
        <v>5643</v>
      </c>
      <c r="B1213" s="38" t="s">
        <v>5583</v>
      </c>
      <c r="C1213" s="38" t="s">
        <v>5597</v>
      </c>
      <c r="D1213" s="38">
        <v>50</v>
      </c>
      <c r="E1213" s="38" t="s">
        <v>792</v>
      </c>
    </row>
    <row r="1214" spans="1:5">
      <c r="A1214" s="38" t="s">
        <v>5642</v>
      </c>
      <c r="B1214" s="38" t="s">
        <v>5583</v>
      </c>
      <c r="C1214" s="38" t="s">
        <v>5597</v>
      </c>
      <c r="D1214" s="38">
        <v>50</v>
      </c>
      <c r="E1214" s="38" t="s">
        <v>792</v>
      </c>
    </row>
    <row r="1215" spans="1:5">
      <c r="A1215" s="38" t="s">
        <v>5641</v>
      </c>
      <c r="B1215" s="38" t="s">
        <v>5583</v>
      </c>
      <c r="C1215" s="38" t="s">
        <v>5595</v>
      </c>
      <c r="D1215" s="38">
        <v>50</v>
      </c>
      <c r="E1215" s="38" t="s">
        <v>792</v>
      </c>
    </row>
    <row r="1216" spans="1:5">
      <c r="A1216" s="38" t="s">
        <v>5640</v>
      </c>
      <c r="B1216" s="38" t="s">
        <v>5583</v>
      </c>
      <c r="C1216" s="38" t="s">
        <v>5595</v>
      </c>
      <c r="D1216" s="38">
        <v>50</v>
      </c>
      <c r="E1216" s="38" t="s">
        <v>792</v>
      </c>
    </row>
    <row r="1217" spans="1:5">
      <c r="A1217" s="38" t="s">
        <v>5639</v>
      </c>
      <c r="B1217" s="38" t="s">
        <v>5583</v>
      </c>
      <c r="C1217" s="38" t="s">
        <v>5593</v>
      </c>
      <c r="D1217" s="38">
        <v>50</v>
      </c>
      <c r="E1217" s="38" t="s">
        <v>792</v>
      </c>
    </row>
    <row r="1218" spans="1:5">
      <c r="A1218" s="38" t="s">
        <v>5638</v>
      </c>
      <c r="B1218" s="38" t="s">
        <v>5583</v>
      </c>
      <c r="C1218" s="38" t="s">
        <v>5593</v>
      </c>
      <c r="D1218" s="38">
        <v>50</v>
      </c>
      <c r="E1218" s="38" t="s">
        <v>792</v>
      </c>
    </row>
    <row r="1219" spans="1:5">
      <c r="A1219" s="38" t="s">
        <v>5637</v>
      </c>
      <c r="B1219" s="38" t="s">
        <v>5583</v>
      </c>
      <c r="C1219" s="38" t="s">
        <v>5591</v>
      </c>
      <c r="D1219" s="38">
        <v>50</v>
      </c>
      <c r="E1219" s="38" t="s">
        <v>792</v>
      </c>
    </row>
    <row r="1220" spans="1:5">
      <c r="A1220" s="38" t="s">
        <v>5636</v>
      </c>
      <c r="B1220" s="38" t="s">
        <v>5583</v>
      </c>
      <c r="C1220" s="38" t="s">
        <v>5591</v>
      </c>
      <c r="D1220" s="38">
        <v>50</v>
      </c>
      <c r="E1220" s="38" t="s">
        <v>792</v>
      </c>
    </row>
    <row r="1221" spans="1:5">
      <c r="A1221" s="38" t="s">
        <v>5635</v>
      </c>
      <c r="B1221" s="38" t="s">
        <v>5583</v>
      </c>
      <c r="C1221" s="38" t="s">
        <v>5589</v>
      </c>
      <c r="D1221" s="38">
        <v>50</v>
      </c>
      <c r="E1221" s="38" t="s">
        <v>792</v>
      </c>
    </row>
    <row r="1222" spans="1:5">
      <c r="A1222" s="38" t="s">
        <v>5634</v>
      </c>
      <c r="B1222" s="38" t="s">
        <v>5583</v>
      </c>
      <c r="C1222" s="38" t="s">
        <v>5589</v>
      </c>
      <c r="D1222" s="38">
        <v>50</v>
      </c>
      <c r="E1222" s="38" t="s">
        <v>792</v>
      </c>
    </row>
    <row r="1223" spans="1:5">
      <c r="A1223" s="38" t="s">
        <v>5633</v>
      </c>
      <c r="B1223" s="38" t="s">
        <v>5583</v>
      </c>
      <c r="C1223" s="38" t="s">
        <v>5587</v>
      </c>
      <c r="D1223" s="38">
        <v>50</v>
      </c>
      <c r="E1223" s="38" t="s">
        <v>792</v>
      </c>
    </row>
    <row r="1224" spans="1:5">
      <c r="A1224" s="38" t="s">
        <v>5632</v>
      </c>
      <c r="B1224" s="38" t="s">
        <v>5583</v>
      </c>
      <c r="C1224" s="38" t="s">
        <v>5585</v>
      </c>
      <c r="D1224" s="38">
        <v>50</v>
      </c>
      <c r="E1224" s="38" t="s">
        <v>792</v>
      </c>
    </row>
    <row r="1225" spans="1:5">
      <c r="A1225" s="38" t="s">
        <v>5631</v>
      </c>
      <c r="B1225" s="38" t="s">
        <v>5583</v>
      </c>
      <c r="C1225" s="38" t="s">
        <v>5585</v>
      </c>
      <c r="D1225" s="38">
        <v>50</v>
      </c>
      <c r="E1225" s="38" t="s">
        <v>792</v>
      </c>
    </row>
    <row r="1226" spans="1:5">
      <c r="A1226" s="38" t="s">
        <v>5630</v>
      </c>
      <c r="B1226" s="38" t="s">
        <v>5583</v>
      </c>
      <c r="C1226" s="38" t="s">
        <v>5582</v>
      </c>
      <c r="D1226" s="38">
        <v>50</v>
      </c>
      <c r="E1226" s="38" t="s">
        <v>792</v>
      </c>
    </row>
    <row r="1227" spans="1:5">
      <c r="A1227" s="38" t="s">
        <v>5629</v>
      </c>
      <c r="B1227" s="38" t="s">
        <v>5583</v>
      </c>
      <c r="C1227" s="38" t="s">
        <v>5607</v>
      </c>
      <c r="D1227" s="38">
        <v>50</v>
      </c>
      <c r="E1227" s="38" t="s">
        <v>792</v>
      </c>
    </row>
    <row r="1228" spans="1:5">
      <c r="A1228" s="38" t="s">
        <v>5628</v>
      </c>
      <c r="B1228" s="38" t="s">
        <v>5583</v>
      </c>
      <c r="C1228" s="38" t="s">
        <v>5612</v>
      </c>
      <c r="D1228" s="38">
        <v>50</v>
      </c>
      <c r="E1228" s="38" t="s">
        <v>792</v>
      </c>
    </row>
    <row r="1229" spans="1:5">
      <c r="A1229" s="38" t="s">
        <v>110</v>
      </c>
      <c r="B1229" s="38" t="s">
        <v>5583</v>
      </c>
      <c r="C1229" s="38" t="s">
        <v>5611</v>
      </c>
      <c r="D1229" s="38">
        <v>50</v>
      </c>
      <c r="E1229" s="38" t="s">
        <v>792</v>
      </c>
    </row>
    <row r="1230" spans="1:5">
      <c r="A1230" s="38" t="s">
        <v>5627</v>
      </c>
      <c r="B1230" s="38" t="s">
        <v>5583</v>
      </c>
      <c r="C1230" s="38" t="s">
        <v>5609</v>
      </c>
      <c r="D1230" s="38">
        <v>50</v>
      </c>
      <c r="E1230" s="38" t="s">
        <v>792</v>
      </c>
    </row>
    <row r="1231" spans="1:5">
      <c r="A1231" s="38" t="s">
        <v>5626</v>
      </c>
      <c r="B1231" s="38" t="s">
        <v>5583</v>
      </c>
      <c r="C1231" s="38" t="s">
        <v>5607</v>
      </c>
      <c r="D1231" s="38">
        <v>50</v>
      </c>
      <c r="E1231" s="38" t="s">
        <v>792</v>
      </c>
    </row>
    <row r="1232" spans="1:5">
      <c r="A1232" s="38" t="s">
        <v>5625</v>
      </c>
      <c r="B1232" s="38" t="s">
        <v>5583</v>
      </c>
      <c r="C1232" s="38" t="s">
        <v>5605</v>
      </c>
      <c r="D1232" s="38">
        <v>50</v>
      </c>
      <c r="E1232" s="38" t="s">
        <v>792</v>
      </c>
    </row>
    <row r="1233" spans="1:5">
      <c r="A1233" s="38" t="s">
        <v>5624</v>
      </c>
      <c r="B1233" s="38" t="s">
        <v>5583</v>
      </c>
      <c r="C1233" s="38" t="s">
        <v>5603</v>
      </c>
      <c r="D1233" s="38">
        <v>50</v>
      </c>
      <c r="E1233" s="38" t="s">
        <v>792</v>
      </c>
    </row>
    <row r="1234" spans="1:5">
      <c r="A1234" s="38" t="s">
        <v>5623</v>
      </c>
      <c r="B1234" s="38" t="s">
        <v>5583</v>
      </c>
      <c r="C1234" s="38" t="s">
        <v>5601</v>
      </c>
      <c r="D1234" s="38">
        <v>50</v>
      </c>
      <c r="E1234" s="38" t="s">
        <v>792</v>
      </c>
    </row>
    <row r="1235" spans="1:5">
      <c r="A1235" s="38" t="s">
        <v>5622</v>
      </c>
      <c r="B1235" s="38" t="s">
        <v>5583</v>
      </c>
      <c r="C1235" s="38" t="s">
        <v>5599</v>
      </c>
      <c r="D1235" s="38">
        <v>50</v>
      </c>
      <c r="E1235" s="38" t="s">
        <v>792</v>
      </c>
    </row>
    <row r="1236" spans="1:5">
      <c r="A1236" s="38" t="s">
        <v>5621</v>
      </c>
      <c r="B1236" s="38" t="s">
        <v>5583</v>
      </c>
      <c r="C1236" s="38" t="s">
        <v>5597</v>
      </c>
      <c r="D1236" s="38">
        <v>50</v>
      </c>
      <c r="E1236" s="38" t="s">
        <v>792</v>
      </c>
    </row>
    <row r="1237" spans="1:5">
      <c r="A1237" s="38" t="s">
        <v>5620</v>
      </c>
      <c r="B1237" s="38" t="s">
        <v>5583</v>
      </c>
      <c r="C1237" s="38" t="s">
        <v>5595</v>
      </c>
      <c r="D1237" s="38">
        <v>50</v>
      </c>
      <c r="E1237" s="38" t="s">
        <v>792</v>
      </c>
    </row>
    <row r="1238" spans="1:5">
      <c r="A1238" s="38" t="s">
        <v>5619</v>
      </c>
      <c r="B1238" s="38" t="s">
        <v>5583</v>
      </c>
      <c r="C1238" s="38" t="s">
        <v>5593</v>
      </c>
      <c r="D1238" s="38">
        <v>50</v>
      </c>
      <c r="E1238" s="38" t="s">
        <v>792</v>
      </c>
    </row>
    <row r="1239" spans="1:5">
      <c r="A1239" s="38" t="s">
        <v>5618</v>
      </c>
      <c r="B1239" s="38" t="s">
        <v>5583</v>
      </c>
      <c r="C1239" s="38" t="s">
        <v>5591</v>
      </c>
      <c r="D1239" s="38">
        <v>50</v>
      </c>
      <c r="E1239" s="38" t="s">
        <v>792</v>
      </c>
    </row>
    <row r="1240" spans="1:5">
      <c r="A1240" s="38" t="s">
        <v>5617</v>
      </c>
      <c r="B1240" s="38" t="s">
        <v>5583</v>
      </c>
      <c r="C1240" s="38" t="s">
        <v>5589</v>
      </c>
      <c r="D1240" s="38">
        <v>50</v>
      </c>
      <c r="E1240" s="38" t="s">
        <v>792</v>
      </c>
    </row>
    <row r="1241" spans="1:5">
      <c r="A1241" s="38" t="s">
        <v>5616</v>
      </c>
      <c r="B1241" s="38" t="s">
        <v>5583</v>
      </c>
      <c r="C1241" s="38" t="s">
        <v>5587</v>
      </c>
      <c r="D1241" s="38">
        <v>50</v>
      </c>
      <c r="E1241" s="38" t="s">
        <v>792</v>
      </c>
    </row>
    <row r="1242" spans="1:5">
      <c r="A1242" s="38" t="s">
        <v>5615</v>
      </c>
      <c r="B1242" s="38" t="s">
        <v>5583</v>
      </c>
      <c r="C1242" s="38" t="s">
        <v>5585</v>
      </c>
      <c r="D1242" s="38">
        <v>50</v>
      </c>
      <c r="E1242" s="38" t="s">
        <v>792</v>
      </c>
    </row>
    <row r="1243" spans="1:5">
      <c r="A1243" s="38" t="s">
        <v>5614</v>
      </c>
      <c r="B1243" s="38" t="s">
        <v>5583</v>
      </c>
      <c r="C1243" s="38" t="s">
        <v>5582</v>
      </c>
      <c r="D1243" s="38">
        <v>50</v>
      </c>
      <c r="E1243" s="38" t="s">
        <v>792</v>
      </c>
    </row>
    <row r="1244" spans="1:5">
      <c r="A1244" s="38" t="s">
        <v>5613</v>
      </c>
      <c r="B1244" s="38" t="s">
        <v>5583</v>
      </c>
      <c r="C1244" s="38" t="s">
        <v>5612</v>
      </c>
      <c r="D1244" s="38">
        <v>50</v>
      </c>
      <c r="E1244" s="38" t="s">
        <v>792</v>
      </c>
    </row>
    <row r="1245" spans="1:5">
      <c r="A1245" s="38" t="s">
        <v>111</v>
      </c>
      <c r="B1245" s="38" t="s">
        <v>5583</v>
      </c>
      <c r="C1245" s="38" t="s">
        <v>5611</v>
      </c>
      <c r="D1245" s="38">
        <v>50</v>
      </c>
      <c r="E1245" s="38" t="s">
        <v>792</v>
      </c>
    </row>
    <row r="1246" spans="1:5">
      <c r="A1246" s="38" t="s">
        <v>5610</v>
      </c>
      <c r="B1246" s="38" t="s">
        <v>5583</v>
      </c>
      <c r="C1246" s="38" t="s">
        <v>5609</v>
      </c>
      <c r="D1246" s="38">
        <v>50</v>
      </c>
      <c r="E1246" s="38" t="s">
        <v>792</v>
      </c>
    </row>
    <row r="1247" spans="1:5">
      <c r="A1247" s="38" t="s">
        <v>5608</v>
      </c>
      <c r="B1247" s="38" t="s">
        <v>5583</v>
      </c>
      <c r="C1247" s="38" t="s">
        <v>5607</v>
      </c>
      <c r="D1247" s="38">
        <v>50</v>
      </c>
      <c r="E1247" s="38" t="s">
        <v>792</v>
      </c>
    </row>
    <row r="1248" spans="1:5">
      <c r="A1248" s="38" t="s">
        <v>5606</v>
      </c>
      <c r="B1248" s="38" t="s">
        <v>5583</v>
      </c>
      <c r="C1248" s="38" t="s">
        <v>5605</v>
      </c>
      <c r="D1248" s="38">
        <v>50</v>
      </c>
      <c r="E1248" s="38" t="s">
        <v>792</v>
      </c>
    </row>
    <row r="1249" spans="1:5">
      <c r="A1249" s="38" t="s">
        <v>5604</v>
      </c>
      <c r="B1249" s="38" t="s">
        <v>5583</v>
      </c>
      <c r="C1249" s="38" t="s">
        <v>5603</v>
      </c>
      <c r="D1249" s="38">
        <v>50</v>
      </c>
      <c r="E1249" s="38" t="s">
        <v>792</v>
      </c>
    </row>
    <row r="1250" spans="1:5">
      <c r="A1250" s="38" t="s">
        <v>5602</v>
      </c>
      <c r="B1250" s="38" t="s">
        <v>5583</v>
      </c>
      <c r="C1250" s="38" t="s">
        <v>5601</v>
      </c>
      <c r="D1250" s="38">
        <v>50</v>
      </c>
      <c r="E1250" s="38" t="s">
        <v>792</v>
      </c>
    </row>
    <row r="1251" spans="1:5">
      <c r="A1251" s="38" t="s">
        <v>5600</v>
      </c>
      <c r="B1251" s="38" t="s">
        <v>5583</v>
      </c>
      <c r="C1251" s="38" t="s">
        <v>5599</v>
      </c>
      <c r="D1251" s="38">
        <v>50</v>
      </c>
      <c r="E1251" s="38" t="s">
        <v>792</v>
      </c>
    </row>
    <row r="1252" spans="1:5">
      <c r="A1252" s="38" t="s">
        <v>5598</v>
      </c>
      <c r="B1252" s="38" t="s">
        <v>5583</v>
      </c>
      <c r="C1252" s="38" t="s">
        <v>5597</v>
      </c>
      <c r="D1252" s="38">
        <v>50</v>
      </c>
      <c r="E1252" s="38" t="s">
        <v>792</v>
      </c>
    </row>
    <row r="1253" spans="1:5">
      <c r="A1253" s="38" t="s">
        <v>5596</v>
      </c>
      <c r="B1253" s="38" t="s">
        <v>5583</v>
      </c>
      <c r="C1253" s="38" t="s">
        <v>5595</v>
      </c>
      <c r="D1253" s="38">
        <v>50</v>
      </c>
      <c r="E1253" s="38" t="s">
        <v>792</v>
      </c>
    </row>
    <row r="1254" spans="1:5">
      <c r="A1254" s="38" t="s">
        <v>5594</v>
      </c>
      <c r="B1254" s="38" t="s">
        <v>5583</v>
      </c>
      <c r="C1254" s="38" t="s">
        <v>5593</v>
      </c>
      <c r="D1254" s="38">
        <v>50</v>
      </c>
      <c r="E1254" s="38" t="s">
        <v>792</v>
      </c>
    </row>
    <row r="1255" spans="1:5">
      <c r="A1255" s="38" t="s">
        <v>5592</v>
      </c>
      <c r="B1255" s="38" t="s">
        <v>5583</v>
      </c>
      <c r="C1255" s="38" t="s">
        <v>5591</v>
      </c>
      <c r="D1255" s="38">
        <v>50</v>
      </c>
      <c r="E1255" s="38" t="s">
        <v>792</v>
      </c>
    </row>
    <row r="1256" spans="1:5">
      <c r="A1256" s="38" t="s">
        <v>5590</v>
      </c>
      <c r="B1256" s="38" t="s">
        <v>5583</v>
      </c>
      <c r="C1256" s="38" t="s">
        <v>5589</v>
      </c>
      <c r="D1256" s="38">
        <v>50</v>
      </c>
      <c r="E1256" s="38" t="s">
        <v>792</v>
      </c>
    </row>
    <row r="1257" spans="1:5">
      <c r="A1257" s="38" t="s">
        <v>5588</v>
      </c>
      <c r="B1257" s="38" t="s">
        <v>5583</v>
      </c>
      <c r="C1257" s="38" t="s">
        <v>5587</v>
      </c>
      <c r="D1257" s="38">
        <v>50</v>
      </c>
      <c r="E1257" s="38" t="s">
        <v>792</v>
      </c>
    </row>
    <row r="1258" spans="1:5">
      <c r="A1258" s="38" t="s">
        <v>5586</v>
      </c>
      <c r="B1258" s="38" t="s">
        <v>5583</v>
      </c>
      <c r="C1258" s="38" t="s">
        <v>5585</v>
      </c>
      <c r="D1258" s="38">
        <v>50</v>
      </c>
      <c r="E1258" s="38" t="s">
        <v>792</v>
      </c>
    </row>
    <row r="1259" spans="1:5">
      <c r="A1259" s="38" t="s">
        <v>5584</v>
      </c>
      <c r="B1259" s="38" t="s">
        <v>5583</v>
      </c>
      <c r="C1259" s="38" t="s">
        <v>5582</v>
      </c>
      <c r="D1259" s="38">
        <v>50</v>
      </c>
      <c r="E1259" s="38" t="s">
        <v>792</v>
      </c>
    </row>
    <row r="1260" spans="1:5">
      <c r="A1260" s="38" t="s">
        <v>5581</v>
      </c>
      <c r="B1260" s="38" t="s">
        <v>5579</v>
      </c>
      <c r="C1260" s="38" t="s">
        <v>5578</v>
      </c>
      <c r="D1260" s="38">
        <v>50</v>
      </c>
      <c r="E1260" s="38" t="s">
        <v>792</v>
      </c>
    </row>
    <row r="1261" spans="1:5">
      <c r="A1261" s="38" t="s">
        <v>5580</v>
      </c>
      <c r="B1261" s="38" t="s">
        <v>5579</v>
      </c>
      <c r="C1261" s="38" t="s">
        <v>5578</v>
      </c>
      <c r="D1261" s="38">
        <v>50</v>
      </c>
      <c r="E1261" s="38" t="s">
        <v>792</v>
      </c>
    </row>
    <row r="1262" spans="1:5">
      <c r="A1262" s="38" t="s">
        <v>5577</v>
      </c>
      <c r="B1262" s="38" t="s">
        <v>5575</v>
      </c>
      <c r="C1262" s="38" t="s">
        <v>5574</v>
      </c>
      <c r="D1262" s="38">
        <v>50</v>
      </c>
      <c r="E1262" s="38" t="s">
        <v>792</v>
      </c>
    </row>
    <row r="1263" spans="1:5">
      <c r="A1263" s="38" t="s">
        <v>5576</v>
      </c>
      <c r="B1263" s="38" t="s">
        <v>5575</v>
      </c>
      <c r="C1263" s="38" t="s">
        <v>5574</v>
      </c>
      <c r="D1263" s="38">
        <v>50</v>
      </c>
      <c r="E1263" s="38" t="s">
        <v>792</v>
      </c>
    </row>
    <row r="1264" spans="1:5">
      <c r="A1264" s="38" t="s">
        <v>5573</v>
      </c>
      <c r="B1264" s="38" t="s">
        <v>5572</v>
      </c>
      <c r="C1264" s="38" t="s">
        <v>5571</v>
      </c>
      <c r="D1264" s="38">
        <v>50</v>
      </c>
      <c r="E1264" s="38" t="s">
        <v>792</v>
      </c>
    </row>
    <row r="1265" spans="1:5">
      <c r="A1265" s="38" t="s">
        <v>5570</v>
      </c>
      <c r="B1265" s="38" t="s">
        <v>5567</v>
      </c>
      <c r="C1265" s="38" t="s">
        <v>5566</v>
      </c>
      <c r="D1265" s="38">
        <v>50</v>
      </c>
      <c r="E1265" s="38" t="s">
        <v>792</v>
      </c>
    </row>
    <row r="1266" spans="1:5">
      <c r="A1266" s="38" t="s">
        <v>5569</v>
      </c>
      <c r="B1266" s="38" t="s">
        <v>5567</v>
      </c>
      <c r="C1266" s="38" t="s">
        <v>5566</v>
      </c>
      <c r="D1266" s="38">
        <v>50</v>
      </c>
      <c r="E1266" s="38" t="s">
        <v>792</v>
      </c>
    </row>
    <row r="1267" spans="1:5">
      <c r="A1267" s="38" t="s">
        <v>5568</v>
      </c>
      <c r="B1267" s="38" t="s">
        <v>5567</v>
      </c>
      <c r="C1267" s="38" t="s">
        <v>5566</v>
      </c>
      <c r="D1267" s="38">
        <v>50</v>
      </c>
      <c r="E1267" s="38" t="s">
        <v>792</v>
      </c>
    </row>
    <row r="1268" spans="1:5">
      <c r="A1268" s="38" t="s">
        <v>629</v>
      </c>
      <c r="B1268" s="38" t="s">
        <v>5557</v>
      </c>
      <c r="C1268" s="38" t="s">
        <v>5561</v>
      </c>
      <c r="D1268" s="38">
        <v>50</v>
      </c>
      <c r="E1268" s="38" t="s">
        <v>792</v>
      </c>
    </row>
    <row r="1269" spans="1:5">
      <c r="A1269" s="38" t="s">
        <v>5565</v>
      </c>
      <c r="B1269" s="38" t="s">
        <v>5557</v>
      </c>
      <c r="C1269" s="38" t="s">
        <v>5559</v>
      </c>
      <c r="D1269" s="38">
        <v>50</v>
      </c>
      <c r="E1269" s="38" t="s">
        <v>792</v>
      </c>
    </row>
    <row r="1270" spans="1:5">
      <c r="A1270" s="38" t="s">
        <v>5564</v>
      </c>
      <c r="B1270" s="38" t="s">
        <v>5557</v>
      </c>
      <c r="C1270" s="38" t="s">
        <v>3614</v>
      </c>
      <c r="D1270" s="38">
        <v>50</v>
      </c>
      <c r="E1270" s="38" t="s">
        <v>792</v>
      </c>
    </row>
    <row r="1271" spans="1:5">
      <c r="A1271" s="38" t="s">
        <v>627</v>
      </c>
      <c r="B1271" s="38" t="s">
        <v>5557</v>
      </c>
      <c r="C1271" s="38" t="s">
        <v>5561</v>
      </c>
      <c r="D1271" s="38">
        <v>50</v>
      </c>
      <c r="E1271" s="38" t="s">
        <v>792</v>
      </c>
    </row>
    <row r="1272" spans="1:5">
      <c r="A1272" s="38" t="s">
        <v>5563</v>
      </c>
      <c r="B1272" s="38" t="s">
        <v>5557</v>
      </c>
      <c r="C1272" s="38" t="s">
        <v>5559</v>
      </c>
      <c r="D1272" s="38">
        <v>50</v>
      </c>
      <c r="E1272" s="38" t="s">
        <v>792</v>
      </c>
    </row>
    <row r="1273" spans="1:5">
      <c r="A1273" s="38" t="s">
        <v>5562</v>
      </c>
      <c r="B1273" s="38" t="s">
        <v>5557</v>
      </c>
      <c r="C1273" s="38" t="s">
        <v>3614</v>
      </c>
      <c r="D1273" s="38">
        <v>50</v>
      </c>
      <c r="E1273" s="38" t="s">
        <v>792</v>
      </c>
    </row>
    <row r="1274" spans="1:5">
      <c r="A1274" s="38" t="s">
        <v>628</v>
      </c>
      <c r="B1274" s="38" t="s">
        <v>5557</v>
      </c>
      <c r="C1274" s="38" t="s">
        <v>5561</v>
      </c>
      <c r="D1274" s="38">
        <v>50</v>
      </c>
      <c r="E1274" s="38" t="s">
        <v>792</v>
      </c>
    </row>
    <row r="1275" spans="1:5">
      <c r="A1275" s="38" t="s">
        <v>5560</v>
      </c>
      <c r="B1275" s="38" t="s">
        <v>5557</v>
      </c>
      <c r="C1275" s="38" t="s">
        <v>5559</v>
      </c>
      <c r="D1275" s="38">
        <v>50</v>
      </c>
      <c r="E1275" s="38" t="s">
        <v>792</v>
      </c>
    </row>
    <row r="1276" spans="1:5">
      <c r="A1276" s="38" t="s">
        <v>5558</v>
      </c>
      <c r="B1276" s="38" t="s">
        <v>5557</v>
      </c>
      <c r="C1276" s="38" t="s">
        <v>3614</v>
      </c>
      <c r="D1276" s="38">
        <v>50</v>
      </c>
      <c r="E1276" s="38" t="s">
        <v>792</v>
      </c>
    </row>
    <row r="1277" spans="1:5">
      <c r="A1277" s="38" t="s">
        <v>5556</v>
      </c>
      <c r="B1277" s="38" t="s">
        <v>5555</v>
      </c>
      <c r="C1277" s="38" t="s">
        <v>5554</v>
      </c>
      <c r="D1277" s="38">
        <v>50</v>
      </c>
      <c r="E1277" s="38" t="s">
        <v>792</v>
      </c>
    </row>
    <row r="1278" spans="1:5">
      <c r="A1278" s="38" t="s">
        <v>5553</v>
      </c>
      <c r="B1278" s="38" t="s">
        <v>5550</v>
      </c>
      <c r="C1278" s="38" t="s">
        <v>5549</v>
      </c>
      <c r="D1278" s="38">
        <v>50</v>
      </c>
      <c r="E1278" s="38" t="s">
        <v>792</v>
      </c>
    </row>
    <row r="1279" spans="1:5">
      <c r="A1279" s="38" t="s">
        <v>5552</v>
      </c>
      <c r="B1279" s="38" t="s">
        <v>5550</v>
      </c>
      <c r="C1279" s="38" t="s">
        <v>5549</v>
      </c>
      <c r="D1279" s="38">
        <v>50</v>
      </c>
      <c r="E1279" s="38" t="s">
        <v>792</v>
      </c>
    </row>
    <row r="1280" spans="1:5">
      <c r="A1280" s="38" t="s">
        <v>5551</v>
      </c>
      <c r="B1280" s="38" t="s">
        <v>5550</v>
      </c>
      <c r="C1280" s="38" t="s">
        <v>5549</v>
      </c>
      <c r="D1280" s="38">
        <v>50</v>
      </c>
      <c r="E1280" s="38" t="s">
        <v>792</v>
      </c>
    </row>
    <row r="1281" spans="1:5">
      <c r="A1281" s="38" t="s">
        <v>5548</v>
      </c>
      <c r="B1281" s="38" t="s">
        <v>5546</v>
      </c>
      <c r="C1281" s="38" t="s">
        <v>5545</v>
      </c>
      <c r="D1281" s="38">
        <v>50</v>
      </c>
      <c r="E1281" s="38" t="s">
        <v>792</v>
      </c>
    </row>
    <row r="1282" spans="1:5">
      <c r="A1282" s="38" t="s">
        <v>5547</v>
      </c>
      <c r="B1282" s="38" t="s">
        <v>5546</v>
      </c>
      <c r="C1282" s="38" t="s">
        <v>5545</v>
      </c>
      <c r="D1282" s="38">
        <v>50</v>
      </c>
      <c r="E1282" s="38" t="s">
        <v>792</v>
      </c>
    </row>
    <row r="1283" spans="1:5">
      <c r="A1283" s="38" t="s">
        <v>5544</v>
      </c>
      <c r="B1283" s="38" t="s">
        <v>5534</v>
      </c>
      <c r="C1283" s="38" t="s">
        <v>5543</v>
      </c>
      <c r="D1283" s="38">
        <v>50</v>
      </c>
      <c r="E1283" s="38" t="s">
        <v>792</v>
      </c>
    </row>
    <row r="1284" spans="1:5">
      <c r="A1284" s="38" t="s">
        <v>5542</v>
      </c>
      <c r="B1284" s="38" t="s">
        <v>5534</v>
      </c>
      <c r="C1284" s="38" t="s">
        <v>5538</v>
      </c>
      <c r="D1284" s="38">
        <v>50</v>
      </c>
      <c r="E1284" s="38" t="s">
        <v>792</v>
      </c>
    </row>
    <row r="1285" spans="1:5">
      <c r="A1285" s="38" t="s">
        <v>5541</v>
      </c>
      <c r="B1285" s="38" t="s">
        <v>5534</v>
      </c>
      <c r="C1285" s="38" t="s">
        <v>5536</v>
      </c>
      <c r="D1285" s="38">
        <v>50</v>
      </c>
      <c r="E1285" s="38" t="s">
        <v>792</v>
      </c>
    </row>
    <row r="1286" spans="1:5">
      <c r="A1286" s="38" t="s">
        <v>5540</v>
      </c>
      <c r="B1286" s="38" t="s">
        <v>5534</v>
      </c>
      <c r="C1286" s="38" t="s">
        <v>5533</v>
      </c>
      <c r="D1286" s="38">
        <v>50</v>
      </c>
      <c r="E1286" s="38" t="s">
        <v>792</v>
      </c>
    </row>
    <row r="1287" spans="1:5">
      <c r="A1287" s="38" t="s">
        <v>5539</v>
      </c>
      <c r="B1287" s="38" t="s">
        <v>5534</v>
      </c>
      <c r="C1287" s="38" t="s">
        <v>5538</v>
      </c>
      <c r="D1287" s="38">
        <v>50</v>
      </c>
      <c r="E1287" s="38" t="s">
        <v>792</v>
      </c>
    </row>
    <row r="1288" spans="1:5">
      <c r="A1288" s="38" t="s">
        <v>5537</v>
      </c>
      <c r="B1288" s="38" t="s">
        <v>5534</v>
      </c>
      <c r="C1288" s="38" t="s">
        <v>5536</v>
      </c>
      <c r="D1288" s="38">
        <v>50</v>
      </c>
      <c r="E1288" s="38" t="s">
        <v>792</v>
      </c>
    </row>
    <row r="1289" spans="1:5">
      <c r="A1289" s="38" t="s">
        <v>5535</v>
      </c>
      <c r="B1289" s="38" t="s">
        <v>5534</v>
      </c>
      <c r="C1289" s="38" t="s">
        <v>5533</v>
      </c>
      <c r="D1289" s="38">
        <v>50</v>
      </c>
      <c r="E1289" s="38" t="s">
        <v>792</v>
      </c>
    </row>
    <row r="1290" spans="1:5">
      <c r="A1290" s="38" t="s">
        <v>5532</v>
      </c>
      <c r="B1290" s="38" t="s">
        <v>5431</v>
      </c>
      <c r="C1290" s="38" t="s">
        <v>5473</v>
      </c>
      <c r="D1290" s="38">
        <v>50</v>
      </c>
      <c r="E1290" s="38" t="s">
        <v>792</v>
      </c>
    </row>
    <row r="1291" spans="1:5">
      <c r="A1291" s="38" t="s">
        <v>5531</v>
      </c>
      <c r="B1291" s="38" t="s">
        <v>5431</v>
      </c>
      <c r="C1291" s="38" t="s">
        <v>5473</v>
      </c>
      <c r="D1291" s="38">
        <v>50</v>
      </c>
      <c r="E1291" s="38" t="s">
        <v>792</v>
      </c>
    </row>
    <row r="1292" spans="1:5">
      <c r="A1292" s="38" t="s">
        <v>5530</v>
      </c>
      <c r="B1292" s="38" t="s">
        <v>5431</v>
      </c>
      <c r="C1292" s="38" t="s">
        <v>5443</v>
      </c>
      <c r="D1292" s="38">
        <v>50</v>
      </c>
      <c r="E1292" s="38" t="s">
        <v>792</v>
      </c>
    </row>
    <row r="1293" spans="1:5">
      <c r="A1293" s="38" t="s">
        <v>5529</v>
      </c>
      <c r="B1293" s="38" t="s">
        <v>5431</v>
      </c>
      <c r="C1293" s="38" t="s">
        <v>5443</v>
      </c>
      <c r="D1293" s="38">
        <v>50</v>
      </c>
      <c r="E1293" s="38" t="s">
        <v>792</v>
      </c>
    </row>
    <row r="1294" spans="1:5">
      <c r="A1294" s="38" t="s">
        <v>5528</v>
      </c>
      <c r="B1294" s="38" t="s">
        <v>5431</v>
      </c>
      <c r="C1294" s="38" t="s">
        <v>5441</v>
      </c>
      <c r="D1294" s="38">
        <v>50</v>
      </c>
      <c r="E1294" s="38" t="s">
        <v>792</v>
      </c>
    </row>
    <row r="1295" spans="1:5">
      <c r="A1295" s="38" t="s">
        <v>5527</v>
      </c>
      <c r="B1295" s="38" t="s">
        <v>5431</v>
      </c>
      <c r="C1295" s="38" t="s">
        <v>5441</v>
      </c>
      <c r="D1295" s="38">
        <v>50</v>
      </c>
      <c r="E1295" s="38" t="s">
        <v>792</v>
      </c>
    </row>
    <row r="1296" spans="1:5">
      <c r="A1296" s="38" t="s">
        <v>5526</v>
      </c>
      <c r="B1296" s="38" t="s">
        <v>5431</v>
      </c>
      <c r="C1296" s="38" t="s">
        <v>5439</v>
      </c>
      <c r="D1296" s="38">
        <v>50</v>
      </c>
      <c r="E1296" s="38" t="s">
        <v>792</v>
      </c>
    </row>
    <row r="1297" spans="1:5">
      <c r="A1297" s="38" t="s">
        <v>5525</v>
      </c>
      <c r="B1297" s="38" t="s">
        <v>5431</v>
      </c>
      <c r="C1297" s="38" t="s">
        <v>5439</v>
      </c>
      <c r="D1297" s="38">
        <v>50</v>
      </c>
      <c r="E1297" s="38" t="s">
        <v>792</v>
      </c>
    </row>
    <row r="1298" spans="1:5">
      <c r="A1298" s="38" t="s">
        <v>5524</v>
      </c>
      <c r="B1298" s="38" t="s">
        <v>5431</v>
      </c>
      <c r="C1298" s="38" t="s">
        <v>5437</v>
      </c>
      <c r="D1298" s="38">
        <v>50</v>
      </c>
      <c r="E1298" s="38" t="s">
        <v>792</v>
      </c>
    </row>
    <row r="1299" spans="1:5">
      <c r="A1299" s="38" t="s">
        <v>5523</v>
      </c>
      <c r="B1299" s="38" t="s">
        <v>5431</v>
      </c>
      <c r="C1299" s="38" t="s">
        <v>5437</v>
      </c>
      <c r="D1299" s="38">
        <v>50</v>
      </c>
      <c r="E1299" s="38" t="s">
        <v>792</v>
      </c>
    </row>
    <row r="1300" spans="1:5">
      <c r="A1300" s="38" t="s">
        <v>5522</v>
      </c>
      <c r="B1300" s="38" t="s">
        <v>5431</v>
      </c>
      <c r="C1300" s="38" t="s">
        <v>5435</v>
      </c>
      <c r="D1300" s="38">
        <v>50</v>
      </c>
      <c r="E1300" s="38" t="s">
        <v>792</v>
      </c>
    </row>
    <row r="1301" spans="1:5">
      <c r="A1301" s="38" t="s">
        <v>5521</v>
      </c>
      <c r="B1301" s="38" t="s">
        <v>5431</v>
      </c>
      <c r="C1301" s="38" t="s">
        <v>5435</v>
      </c>
      <c r="D1301" s="38">
        <v>50</v>
      </c>
      <c r="E1301" s="38" t="s">
        <v>792</v>
      </c>
    </row>
    <row r="1302" spans="1:5">
      <c r="A1302" s="38" t="s">
        <v>5520</v>
      </c>
      <c r="B1302" s="38" t="s">
        <v>5431</v>
      </c>
      <c r="C1302" s="38" t="s">
        <v>5433</v>
      </c>
      <c r="D1302" s="38">
        <v>50</v>
      </c>
      <c r="E1302" s="38" t="s">
        <v>792</v>
      </c>
    </row>
    <row r="1303" spans="1:5">
      <c r="A1303" s="38" t="s">
        <v>5519</v>
      </c>
      <c r="B1303" s="38" t="s">
        <v>5431</v>
      </c>
      <c r="C1303" s="38" t="s">
        <v>5433</v>
      </c>
      <c r="D1303" s="38">
        <v>50</v>
      </c>
      <c r="E1303" s="38" t="s">
        <v>792</v>
      </c>
    </row>
    <row r="1304" spans="1:5">
      <c r="A1304" s="38" t="s">
        <v>5518</v>
      </c>
      <c r="B1304" s="38" t="s">
        <v>5431</v>
      </c>
      <c r="C1304" s="38" t="s">
        <v>5430</v>
      </c>
      <c r="D1304" s="38">
        <v>50</v>
      </c>
      <c r="E1304" s="38" t="s">
        <v>792</v>
      </c>
    </row>
    <row r="1305" spans="1:5">
      <c r="A1305" s="38" t="s">
        <v>5517</v>
      </c>
      <c r="B1305" s="38" t="s">
        <v>5431</v>
      </c>
      <c r="C1305" s="38" t="s">
        <v>5430</v>
      </c>
      <c r="D1305" s="38">
        <v>50</v>
      </c>
      <c r="E1305" s="38" t="s">
        <v>792</v>
      </c>
    </row>
    <row r="1306" spans="1:5">
      <c r="A1306" s="38" t="s">
        <v>5516</v>
      </c>
      <c r="B1306" s="38" t="s">
        <v>5431</v>
      </c>
      <c r="C1306" s="38" t="s">
        <v>5477</v>
      </c>
      <c r="D1306" s="38">
        <v>50</v>
      </c>
      <c r="E1306" s="38" t="s">
        <v>792</v>
      </c>
    </row>
    <row r="1307" spans="1:5">
      <c r="A1307" s="38" t="s">
        <v>5515</v>
      </c>
      <c r="B1307" s="38" t="s">
        <v>5431</v>
      </c>
      <c r="C1307" s="38" t="s">
        <v>5475</v>
      </c>
      <c r="D1307" s="38">
        <v>50</v>
      </c>
      <c r="E1307" s="38" t="s">
        <v>792</v>
      </c>
    </row>
    <row r="1308" spans="1:5">
      <c r="A1308" s="38" t="s">
        <v>5514</v>
      </c>
      <c r="B1308" s="38" t="s">
        <v>5431</v>
      </c>
      <c r="C1308" s="38" t="s">
        <v>5471</v>
      </c>
      <c r="D1308" s="38">
        <v>50</v>
      </c>
      <c r="E1308" s="38" t="s">
        <v>792</v>
      </c>
    </row>
    <row r="1309" spans="1:5">
      <c r="A1309" s="38" t="s">
        <v>5513</v>
      </c>
      <c r="B1309" s="38" t="s">
        <v>5431</v>
      </c>
      <c r="C1309" s="38" t="s">
        <v>5469</v>
      </c>
      <c r="D1309" s="38">
        <v>50</v>
      </c>
      <c r="E1309" s="38" t="s">
        <v>792</v>
      </c>
    </row>
    <row r="1310" spans="1:5">
      <c r="A1310" s="38" t="s">
        <v>5512</v>
      </c>
      <c r="B1310" s="38" t="s">
        <v>5431</v>
      </c>
      <c r="C1310" s="38" t="s">
        <v>5467</v>
      </c>
      <c r="D1310" s="38">
        <v>50</v>
      </c>
      <c r="E1310" s="38" t="s">
        <v>792</v>
      </c>
    </row>
    <row r="1311" spans="1:5">
      <c r="A1311" s="38" t="s">
        <v>5511</v>
      </c>
      <c r="B1311" s="38" t="s">
        <v>5431</v>
      </c>
      <c r="C1311" s="38" t="s">
        <v>5465</v>
      </c>
      <c r="D1311" s="38">
        <v>50</v>
      </c>
      <c r="E1311" s="38" t="s">
        <v>792</v>
      </c>
    </row>
    <row r="1312" spans="1:5">
      <c r="A1312" s="38" t="s">
        <v>5510</v>
      </c>
      <c r="B1312" s="38" t="s">
        <v>5431</v>
      </c>
      <c r="C1312" s="38" t="s">
        <v>5463</v>
      </c>
      <c r="D1312" s="38">
        <v>50</v>
      </c>
      <c r="E1312" s="38" t="s">
        <v>792</v>
      </c>
    </row>
    <row r="1313" spans="1:5">
      <c r="A1313" s="38" t="s">
        <v>5509</v>
      </c>
      <c r="B1313" s="38" t="s">
        <v>5431</v>
      </c>
      <c r="C1313" s="38" t="s">
        <v>5461</v>
      </c>
      <c r="D1313" s="38">
        <v>50</v>
      </c>
      <c r="E1313" s="38" t="s">
        <v>792</v>
      </c>
    </row>
    <row r="1314" spans="1:5">
      <c r="A1314" s="38" t="s">
        <v>5508</v>
      </c>
      <c r="B1314" s="38" t="s">
        <v>5431</v>
      </c>
      <c r="C1314" s="38" t="s">
        <v>5459</v>
      </c>
      <c r="D1314" s="38">
        <v>50</v>
      </c>
      <c r="E1314" s="38" t="s">
        <v>792</v>
      </c>
    </row>
    <row r="1315" spans="1:5">
      <c r="A1315" s="38" t="s">
        <v>5507</v>
      </c>
      <c r="B1315" s="38" t="s">
        <v>5431</v>
      </c>
      <c r="C1315" s="38" t="s">
        <v>5457</v>
      </c>
      <c r="D1315" s="38">
        <v>50</v>
      </c>
      <c r="E1315" s="38" t="s">
        <v>792</v>
      </c>
    </row>
    <row r="1316" spans="1:5">
      <c r="A1316" s="38" t="s">
        <v>5506</v>
      </c>
      <c r="B1316" s="38" t="s">
        <v>5431</v>
      </c>
      <c r="C1316" s="38" t="s">
        <v>5455</v>
      </c>
      <c r="D1316" s="38">
        <v>50</v>
      </c>
      <c r="E1316" s="38" t="s">
        <v>792</v>
      </c>
    </row>
    <row r="1317" spans="1:5">
      <c r="A1317" s="38" t="s">
        <v>5505</v>
      </c>
      <c r="B1317" s="38" t="s">
        <v>5431</v>
      </c>
      <c r="C1317" s="38" t="s">
        <v>5453</v>
      </c>
      <c r="D1317" s="38">
        <v>50</v>
      </c>
      <c r="E1317" s="38" t="s">
        <v>792</v>
      </c>
    </row>
    <row r="1318" spans="1:5">
      <c r="A1318" s="38" t="s">
        <v>5504</v>
      </c>
      <c r="B1318" s="38" t="s">
        <v>5431</v>
      </c>
      <c r="C1318" s="38" t="s">
        <v>5451</v>
      </c>
      <c r="D1318" s="38">
        <v>50</v>
      </c>
      <c r="E1318" s="38" t="s">
        <v>792</v>
      </c>
    </row>
    <row r="1319" spans="1:5">
      <c r="A1319" s="38" t="s">
        <v>5503</v>
      </c>
      <c r="B1319" s="38" t="s">
        <v>5431</v>
      </c>
      <c r="C1319" s="38" t="s">
        <v>5449</v>
      </c>
      <c r="D1319" s="38">
        <v>50</v>
      </c>
      <c r="E1319" s="38" t="s">
        <v>792</v>
      </c>
    </row>
    <row r="1320" spans="1:5">
      <c r="A1320" s="38" t="s">
        <v>5502</v>
      </c>
      <c r="B1320" s="38" t="s">
        <v>5431</v>
      </c>
      <c r="C1320" s="38" t="s">
        <v>5447</v>
      </c>
      <c r="D1320" s="38">
        <v>50</v>
      </c>
      <c r="E1320" s="38" t="s">
        <v>792</v>
      </c>
    </row>
    <row r="1321" spans="1:5">
      <c r="A1321" s="38" t="s">
        <v>5501</v>
      </c>
      <c r="B1321" s="38" t="s">
        <v>5431</v>
      </c>
      <c r="C1321" s="38" t="s">
        <v>5445</v>
      </c>
      <c r="D1321" s="38">
        <v>50</v>
      </c>
      <c r="E1321" s="38" t="s">
        <v>792</v>
      </c>
    </row>
    <row r="1322" spans="1:5">
      <c r="A1322" s="38" t="s">
        <v>5500</v>
      </c>
      <c r="B1322" s="38" t="s">
        <v>5431</v>
      </c>
      <c r="C1322" s="38" t="s">
        <v>5477</v>
      </c>
      <c r="D1322" s="38">
        <v>50</v>
      </c>
      <c r="E1322" s="38" t="s">
        <v>792</v>
      </c>
    </row>
    <row r="1323" spans="1:5">
      <c r="A1323" s="38" t="s">
        <v>5499</v>
      </c>
      <c r="B1323" s="38" t="s">
        <v>5431</v>
      </c>
      <c r="C1323" s="38" t="s">
        <v>5475</v>
      </c>
      <c r="D1323" s="38">
        <v>50</v>
      </c>
      <c r="E1323" s="38" t="s">
        <v>792</v>
      </c>
    </row>
    <row r="1324" spans="1:5">
      <c r="A1324" s="38" t="s">
        <v>5498</v>
      </c>
      <c r="B1324" s="38" t="s">
        <v>5431</v>
      </c>
      <c r="C1324" s="38" t="s">
        <v>5473</v>
      </c>
      <c r="D1324" s="38">
        <v>50</v>
      </c>
      <c r="E1324" s="38" t="s">
        <v>792</v>
      </c>
    </row>
    <row r="1325" spans="1:5">
      <c r="A1325" s="38" t="s">
        <v>5497</v>
      </c>
      <c r="B1325" s="38" t="s">
        <v>5431</v>
      </c>
      <c r="C1325" s="38" t="s">
        <v>5467</v>
      </c>
      <c r="D1325" s="38">
        <v>50</v>
      </c>
      <c r="E1325" s="38" t="s">
        <v>792</v>
      </c>
    </row>
    <row r="1326" spans="1:5">
      <c r="A1326" s="38" t="s">
        <v>5496</v>
      </c>
      <c r="B1326" s="38" t="s">
        <v>5431</v>
      </c>
      <c r="C1326" s="38" t="s">
        <v>5465</v>
      </c>
      <c r="D1326" s="38">
        <v>50</v>
      </c>
      <c r="E1326" s="38" t="s">
        <v>792</v>
      </c>
    </row>
    <row r="1327" spans="1:5">
      <c r="A1327" s="38" t="s">
        <v>5495</v>
      </c>
      <c r="B1327" s="38" t="s">
        <v>5431</v>
      </c>
      <c r="C1327" s="38" t="s">
        <v>5463</v>
      </c>
      <c r="D1327" s="38">
        <v>50</v>
      </c>
      <c r="E1327" s="38" t="s">
        <v>792</v>
      </c>
    </row>
    <row r="1328" spans="1:5">
      <c r="A1328" s="38" t="s">
        <v>5494</v>
      </c>
      <c r="B1328" s="38" t="s">
        <v>5431</v>
      </c>
      <c r="C1328" s="38" t="s">
        <v>5461</v>
      </c>
      <c r="D1328" s="38">
        <v>50</v>
      </c>
      <c r="E1328" s="38" t="s">
        <v>792</v>
      </c>
    </row>
    <row r="1329" spans="1:5">
      <c r="A1329" s="38" t="s">
        <v>5493</v>
      </c>
      <c r="B1329" s="38" t="s">
        <v>5431</v>
      </c>
      <c r="C1329" s="38" t="s">
        <v>5459</v>
      </c>
      <c r="D1329" s="38">
        <v>50</v>
      </c>
      <c r="E1329" s="38" t="s">
        <v>792</v>
      </c>
    </row>
    <row r="1330" spans="1:5">
      <c r="A1330" s="38" t="s">
        <v>5492</v>
      </c>
      <c r="B1330" s="38" t="s">
        <v>5431</v>
      </c>
      <c r="C1330" s="38" t="s">
        <v>5457</v>
      </c>
      <c r="D1330" s="38">
        <v>50</v>
      </c>
      <c r="E1330" s="38" t="s">
        <v>792</v>
      </c>
    </row>
    <row r="1331" spans="1:5">
      <c r="A1331" s="38" t="s">
        <v>5491</v>
      </c>
      <c r="B1331" s="38" t="s">
        <v>5431</v>
      </c>
      <c r="C1331" s="38" t="s">
        <v>5455</v>
      </c>
      <c r="D1331" s="38">
        <v>50</v>
      </c>
      <c r="E1331" s="38" t="s">
        <v>792</v>
      </c>
    </row>
    <row r="1332" spans="1:5">
      <c r="A1332" s="38" t="s">
        <v>5490</v>
      </c>
      <c r="B1332" s="38" t="s">
        <v>5431</v>
      </c>
      <c r="C1332" s="38" t="s">
        <v>5453</v>
      </c>
      <c r="D1332" s="38">
        <v>50</v>
      </c>
      <c r="E1332" s="38" t="s">
        <v>792</v>
      </c>
    </row>
    <row r="1333" spans="1:5">
      <c r="A1333" s="38" t="s">
        <v>5489</v>
      </c>
      <c r="B1333" s="38" t="s">
        <v>5431</v>
      </c>
      <c r="C1333" s="38" t="s">
        <v>5451</v>
      </c>
      <c r="D1333" s="38">
        <v>50</v>
      </c>
      <c r="E1333" s="38" t="s">
        <v>792</v>
      </c>
    </row>
    <row r="1334" spans="1:5">
      <c r="A1334" s="38" t="s">
        <v>5488</v>
      </c>
      <c r="B1334" s="38" t="s">
        <v>5431</v>
      </c>
      <c r="C1334" s="38" t="s">
        <v>5449</v>
      </c>
      <c r="D1334" s="38">
        <v>50</v>
      </c>
      <c r="E1334" s="38" t="s">
        <v>792</v>
      </c>
    </row>
    <row r="1335" spans="1:5">
      <c r="A1335" s="38" t="s">
        <v>5487</v>
      </c>
      <c r="B1335" s="38" t="s">
        <v>5431</v>
      </c>
      <c r="C1335" s="38" t="s">
        <v>5447</v>
      </c>
      <c r="D1335" s="38">
        <v>50</v>
      </c>
      <c r="E1335" s="38" t="s">
        <v>792</v>
      </c>
    </row>
    <row r="1336" spans="1:5">
      <c r="A1336" s="38" t="s">
        <v>5486</v>
      </c>
      <c r="B1336" s="38" t="s">
        <v>5431</v>
      </c>
      <c r="C1336" s="38" t="s">
        <v>5445</v>
      </c>
      <c r="D1336" s="38">
        <v>50</v>
      </c>
      <c r="E1336" s="38" t="s">
        <v>792</v>
      </c>
    </row>
    <row r="1337" spans="1:5">
      <c r="A1337" s="38" t="s">
        <v>5485</v>
      </c>
      <c r="B1337" s="38" t="s">
        <v>5431</v>
      </c>
      <c r="C1337" s="38" t="s">
        <v>5443</v>
      </c>
      <c r="D1337" s="38">
        <v>50</v>
      </c>
      <c r="E1337" s="38" t="s">
        <v>792</v>
      </c>
    </row>
    <row r="1338" spans="1:5">
      <c r="A1338" s="38" t="s">
        <v>5484</v>
      </c>
      <c r="B1338" s="38" t="s">
        <v>5431</v>
      </c>
      <c r="C1338" s="38" t="s">
        <v>5441</v>
      </c>
      <c r="D1338" s="38">
        <v>50</v>
      </c>
      <c r="E1338" s="38" t="s">
        <v>792</v>
      </c>
    </row>
    <row r="1339" spans="1:5">
      <c r="A1339" s="38" t="s">
        <v>5483</v>
      </c>
      <c r="B1339" s="38" t="s">
        <v>5431</v>
      </c>
      <c r="C1339" s="38" t="s">
        <v>5439</v>
      </c>
      <c r="D1339" s="38">
        <v>50</v>
      </c>
      <c r="E1339" s="38" t="s">
        <v>792</v>
      </c>
    </row>
    <row r="1340" spans="1:5">
      <c r="A1340" s="38" t="s">
        <v>5482</v>
      </c>
      <c r="B1340" s="38" t="s">
        <v>5431</v>
      </c>
      <c r="C1340" s="38" t="s">
        <v>5437</v>
      </c>
      <c r="D1340" s="38">
        <v>50</v>
      </c>
      <c r="E1340" s="38" t="s">
        <v>792</v>
      </c>
    </row>
    <row r="1341" spans="1:5">
      <c r="A1341" s="38" t="s">
        <v>5481</v>
      </c>
      <c r="B1341" s="38" t="s">
        <v>5431</v>
      </c>
      <c r="C1341" s="38" t="s">
        <v>5435</v>
      </c>
      <c r="D1341" s="38">
        <v>50</v>
      </c>
      <c r="E1341" s="38" t="s">
        <v>792</v>
      </c>
    </row>
    <row r="1342" spans="1:5">
      <c r="A1342" s="38" t="s">
        <v>5480</v>
      </c>
      <c r="B1342" s="38" t="s">
        <v>5431</v>
      </c>
      <c r="C1342" s="38" t="s">
        <v>5433</v>
      </c>
      <c r="D1342" s="38">
        <v>50</v>
      </c>
      <c r="E1342" s="38" t="s">
        <v>792</v>
      </c>
    </row>
    <row r="1343" spans="1:5">
      <c r="A1343" s="38" t="s">
        <v>5479</v>
      </c>
      <c r="B1343" s="38" t="s">
        <v>5431</v>
      </c>
      <c r="C1343" s="38" t="s">
        <v>5430</v>
      </c>
      <c r="D1343" s="38">
        <v>50</v>
      </c>
      <c r="E1343" s="38" t="s">
        <v>792</v>
      </c>
    </row>
    <row r="1344" spans="1:5">
      <c r="A1344" s="38" t="s">
        <v>5478</v>
      </c>
      <c r="B1344" s="38" t="s">
        <v>5431</v>
      </c>
      <c r="C1344" s="38" t="s">
        <v>5477</v>
      </c>
      <c r="D1344" s="38">
        <v>50</v>
      </c>
      <c r="E1344" s="38" t="s">
        <v>792</v>
      </c>
    </row>
    <row r="1345" spans="1:5">
      <c r="A1345" s="38" t="s">
        <v>5476</v>
      </c>
      <c r="B1345" s="38" t="s">
        <v>5431</v>
      </c>
      <c r="C1345" s="38" t="s">
        <v>5475</v>
      </c>
      <c r="D1345" s="38">
        <v>50</v>
      </c>
      <c r="E1345" s="38" t="s">
        <v>792</v>
      </c>
    </row>
    <row r="1346" spans="1:5">
      <c r="A1346" s="38" t="s">
        <v>5474</v>
      </c>
      <c r="B1346" s="38" t="s">
        <v>5431</v>
      </c>
      <c r="C1346" s="38" t="s">
        <v>5473</v>
      </c>
      <c r="D1346" s="38">
        <v>50</v>
      </c>
      <c r="E1346" s="38" t="s">
        <v>792</v>
      </c>
    </row>
    <row r="1347" spans="1:5">
      <c r="A1347" s="38" t="s">
        <v>5472</v>
      </c>
      <c r="B1347" s="38" t="s">
        <v>5431</v>
      </c>
      <c r="C1347" s="38" t="s">
        <v>5471</v>
      </c>
      <c r="D1347" s="38">
        <v>50</v>
      </c>
      <c r="E1347" s="38" t="s">
        <v>792</v>
      </c>
    </row>
    <row r="1348" spans="1:5">
      <c r="A1348" s="38" t="s">
        <v>5470</v>
      </c>
      <c r="B1348" s="38" t="s">
        <v>5431</v>
      </c>
      <c r="C1348" s="38" t="s">
        <v>5469</v>
      </c>
      <c r="D1348" s="38">
        <v>50</v>
      </c>
      <c r="E1348" s="38" t="s">
        <v>792</v>
      </c>
    </row>
    <row r="1349" spans="1:5">
      <c r="A1349" s="38" t="s">
        <v>5468</v>
      </c>
      <c r="B1349" s="38" t="s">
        <v>5431</v>
      </c>
      <c r="C1349" s="38" t="s">
        <v>5467</v>
      </c>
      <c r="D1349" s="38">
        <v>50</v>
      </c>
      <c r="E1349" s="38" t="s">
        <v>792</v>
      </c>
    </row>
    <row r="1350" spans="1:5">
      <c r="A1350" s="38" t="s">
        <v>5466</v>
      </c>
      <c r="B1350" s="38" t="s">
        <v>5431</v>
      </c>
      <c r="C1350" s="38" t="s">
        <v>5465</v>
      </c>
      <c r="D1350" s="38">
        <v>50</v>
      </c>
      <c r="E1350" s="38" t="s">
        <v>792</v>
      </c>
    </row>
    <row r="1351" spans="1:5">
      <c r="A1351" s="38" t="s">
        <v>5464</v>
      </c>
      <c r="B1351" s="38" t="s">
        <v>5431</v>
      </c>
      <c r="C1351" s="38" t="s">
        <v>5463</v>
      </c>
      <c r="D1351" s="38">
        <v>50</v>
      </c>
      <c r="E1351" s="38" t="s">
        <v>792</v>
      </c>
    </row>
    <row r="1352" spans="1:5">
      <c r="A1352" s="38" t="s">
        <v>5462</v>
      </c>
      <c r="B1352" s="38" t="s">
        <v>5431</v>
      </c>
      <c r="C1352" s="38" t="s">
        <v>5461</v>
      </c>
      <c r="D1352" s="38">
        <v>50</v>
      </c>
      <c r="E1352" s="38" t="s">
        <v>792</v>
      </c>
    </row>
    <row r="1353" spans="1:5">
      <c r="A1353" s="38" t="s">
        <v>5460</v>
      </c>
      <c r="B1353" s="38" t="s">
        <v>5431</v>
      </c>
      <c r="C1353" s="38" t="s">
        <v>5459</v>
      </c>
      <c r="D1353" s="38">
        <v>50</v>
      </c>
      <c r="E1353" s="38" t="s">
        <v>792</v>
      </c>
    </row>
    <row r="1354" spans="1:5">
      <c r="A1354" s="38" t="s">
        <v>5458</v>
      </c>
      <c r="B1354" s="38" t="s">
        <v>5431</v>
      </c>
      <c r="C1354" s="38" t="s">
        <v>5457</v>
      </c>
      <c r="D1354" s="38">
        <v>50</v>
      </c>
      <c r="E1354" s="38" t="s">
        <v>792</v>
      </c>
    </row>
    <row r="1355" spans="1:5">
      <c r="A1355" s="38" t="s">
        <v>5456</v>
      </c>
      <c r="B1355" s="38" t="s">
        <v>5431</v>
      </c>
      <c r="C1355" s="38" t="s">
        <v>5455</v>
      </c>
      <c r="D1355" s="38">
        <v>50</v>
      </c>
      <c r="E1355" s="38" t="s">
        <v>792</v>
      </c>
    </row>
    <row r="1356" spans="1:5">
      <c r="A1356" s="38" t="s">
        <v>5454</v>
      </c>
      <c r="B1356" s="38" t="s">
        <v>5431</v>
      </c>
      <c r="C1356" s="38" t="s">
        <v>5453</v>
      </c>
      <c r="D1356" s="38">
        <v>50</v>
      </c>
      <c r="E1356" s="38" t="s">
        <v>792</v>
      </c>
    </row>
    <row r="1357" spans="1:5">
      <c r="A1357" s="38" t="s">
        <v>5452</v>
      </c>
      <c r="B1357" s="38" t="s">
        <v>5431</v>
      </c>
      <c r="C1357" s="38" t="s">
        <v>5451</v>
      </c>
      <c r="D1357" s="38">
        <v>50</v>
      </c>
      <c r="E1357" s="38" t="s">
        <v>792</v>
      </c>
    </row>
    <row r="1358" spans="1:5">
      <c r="A1358" s="38" t="s">
        <v>5450</v>
      </c>
      <c r="B1358" s="38" t="s">
        <v>5431</v>
      </c>
      <c r="C1358" s="38" t="s">
        <v>5449</v>
      </c>
      <c r="D1358" s="38">
        <v>50</v>
      </c>
      <c r="E1358" s="38" t="s">
        <v>792</v>
      </c>
    </row>
    <row r="1359" spans="1:5">
      <c r="A1359" s="38" t="s">
        <v>5448</v>
      </c>
      <c r="B1359" s="38" t="s">
        <v>5431</v>
      </c>
      <c r="C1359" s="38" t="s">
        <v>5447</v>
      </c>
      <c r="D1359" s="38">
        <v>50</v>
      </c>
      <c r="E1359" s="38" t="s">
        <v>792</v>
      </c>
    </row>
    <row r="1360" spans="1:5">
      <c r="A1360" s="38" t="s">
        <v>5446</v>
      </c>
      <c r="B1360" s="38" t="s">
        <v>5431</v>
      </c>
      <c r="C1360" s="38" t="s">
        <v>5445</v>
      </c>
      <c r="D1360" s="38">
        <v>50</v>
      </c>
      <c r="E1360" s="38" t="s">
        <v>792</v>
      </c>
    </row>
    <row r="1361" spans="1:5">
      <c r="A1361" s="38" t="s">
        <v>5444</v>
      </c>
      <c r="B1361" s="38" t="s">
        <v>5431</v>
      </c>
      <c r="C1361" s="38" t="s">
        <v>5443</v>
      </c>
      <c r="D1361" s="38">
        <v>50</v>
      </c>
      <c r="E1361" s="38" t="s">
        <v>792</v>
      </c>
    </row>
    <row r="1362" spans="1:5">
      <c r="A1362" s="38" t="s">
        <v>5442</v>
      </c>
      <c r="B1362" s="38" t="s">
        <v>5431</v>
      </c>
      <c r="C1362" s="38" t="s">
        <v>5441</v>
      </c>
      <c r="D1362" s="38">
        <v>50</v>
      </c>
      <c r="E1362" s="38" t="s">
        <v>792</v>
      </c>
    </row>
    <row r="1363" spans="1:5">
      <c r="A1363" s="38" t="s">
        <v>5440</v>
      </c>
      <c r="B1363" s="38" t="s">
        <v>5431</v>
      </c>
      <c r="C1363" s="38" t="s">
        <v>5439</v>
      </c>
      <c r="D1363" s="38">
        <v>50</v>
      </c>
      <c r="E1363" s="38" t="s">
        <v>792</v>
      </c>
    </row>
    <row r="1364" spans="1:5">
      <c r="A1364" s="38" t="s">
        <v>5438</v>
      </c>
      <c r="B1364" s="38" t="s">
        <v>5431</v>
      </c>
      <c r="C1364" s="38" t="s">
        <v>5437</v>
      </c>
      <c r="D1364" s="38">
        <v>50</v>
      </c>
      <c r="E1364" s="38" t="s">
        <v>792</v>
      </c>
    </row>
    <row r="1365" spans="1:5">
      <c r="A1365" s="38" t="s">
        <v>5436</v>
      </c>
      <c r="B1365" s="38" t="s">
        <v>5431</v>
      </c>
      <c r="C1365" s="38" t="s">
        <v>5435</v>
      </c>
      <c r="D1365" s="38">
        <v>50</v>
      </c>
      <c r="E1365" s="38" t="s">
        <v>792</v>
      </c>
    </row>
    <row r="1366" spans="1:5">
      <c r="A1366" s="38" t="s">
        <v>5434</v>
      </c>
      <c r="B1366" s="38" t="s">
        <v>5431</v>
      </c>
      <c r="C1366" s="38" t="s">
        <v>5433</v>
      </c>
      <c r="D1366" s="38">
        <v>50</v>
      </c>
      <c r="E1366" s="38" t="s">
        <v>792</v>
      </c>
    </row>
    <row r="1367" spans="1:5">
      <c r="A1367" s="38" t="s">
        <v>5432</v>
      </c>
      <c r="B1367" s="38" t="s">
        <v>5431</v>
      </c>
      <c r="C1367" s="38" t="s">
        <v>5430</v>
      </c>
      <c r="D1367" s="38">
        <v>50</v>
      </c>
      <c r="E1367" s="38" t="s">
        <v>792</v>
      </c>
    </row>
    <row r="1368" spans="1:5">
      <c r="A1368" s="38" t="s">
        <v>5429</v>
      </c>
      <c r="B1368" s="38" t="s">
        <v>5428</v>
      </c>
      <c r="C1368" s="38" t="s">
        <v>5427</v>
      </c>
      <c r="D1368" s="38">
        <v>50</v>
      </c>
      <c r="E1368" s="38" t="s">
        <v>792</v>
      </c>
    </row>
    <row r="1369" spans="1:5">
      <c r="A1369" s="38" t="s">
        <v>5426</v>
      </c>
      <c r="B1369" s="38" t="s">
        <v>5424</v>
      </c>
      <c r="C1369" s="38" t="s">
        <v>5423</v>
      </c>
      <c r="D1369" s="38">
        <v>50</v>
      </c>
      <c r="E1369" s="38" t="s">
        <v>792</v>
      </c>
    </row>
    <row r="1370" spans="1:5">
      <c r="A1370" s="38" t="s">
        <v>5425</v>
      </c>
      <c r="B1370" s="38" t="s">
        <v>5424</v>
      </c>
      <c r="C1370" s="38" t="s">
        <v>5423</v>
      </c>
      <c r="D1370" s="38">
        <v>50</v>
      </c>
      <c r="E1370" s="38" t="s">
        <v>792</v>
      </c>
    </row>
    <row r="1371" spans="1:5">
      <c r="A1371" s="38" t="s">
        <v>612</v>
      </c>
      <c r="B1371" s="38" t="s">
        <v>5424</v>
      </c>
      <c r="C1371" s="38" t="s">
        <v>5423</v>
      </c>
      <c r="D1371" s="38">
        <v>50</v>
      </c>
      <c r="E1371" s="38" t="s">
        <v>792</v>
      </c>
    </row>
    <row r="1372" spans="1:5">
      <c r="A1372" s="38" t="s">
        <v>613</v>
      </c>
      <c r="B1372" s="38" t="s">
        <v>5424</v>
      </c>
      <c r="C1372" s="38" t="s">
        <v>5423</v>
      </c>
      <c r="D1372" s="38">
        <v>50</v>
      </c>
      <c r="E1372" s="38" t="s">
        <v>792</v>
      </c>
    </row>
    <row r="1373" spans="1:5">
      <c r="A1373" s="38" t="s">
        <v>5422</v>
      </c>
      <c r="B1373" s="38" t="s">
        <v>5406</v>
      </c>
      <c r="C1373" s="38" t="s">
        <v>5421</v>
      </c>
      <c r="D1373" s="38">
        <v>50</v>
      </c>
      <c r="E1373" s="38" t="s">
        <v>792</v>
      </c>
    </row>
    <row r="1374" spans="1:5">
      <c r="A1374" s="38" t="s">
        <v>695</v>
      </c>
      <c r="B1374" s="38" t="s">
        <v>5406</v>
      </c>
      <c r="C1374" s="38" t="s">
        <v>5420</v>
      </c>
      <c r="D1374" s="38">
        <v>50</v>
      </c>
      <c r="E1374" s="38" t="s">
        <v>792</v>
      </c>
    </row>
    <row r="1375" spans="1:5">
      <c r="A1375" s="38" t="s">
        <v>5419</v>
      </c>
      <c r="B1375" s="38" t="s">
        <v>5406</v>
      </c>
      <c r="C1375" s="38" t="s">
        <v>5418</v>
      </c>
      <c r="D1375" s="38">
        <v>50</v>
      </c>
      <c r="E1375" s="38" t="s">
        <v>792</v>
      </c>
    </row>
    <row r="1376" spans="1:5">
      <c r="A1376" s="38" t="s">
        <v>696</v>
      </c>
      <c r="B1376" s="38" t="s">
        <v>5406</v>
      </c>
      <c r="C1376" s="38" t="s">
        <v>5417</v>
      </c>
      <c r="D1376" s="38">
        <v>50</v>
      </c>
      <c r="E1376" s="38" t="s">
        <v>792</v>
      </c>
    </row>
    <row r="1377" spans="1:5">
      <c r="A1377" s="38" t="s">
        <v>5416</v>
      </c>
      <c r="B1377" s="38" t="s">
        <v>5406</v>
      </c>
      <c r="C1377" s="38" t="s">
        <v>5415</v>
      </c>
      <c r="D1377" s="38">
        <v>50</v>
      </c>
      <c r="E1377" s="38" t="s">
        <v>792</v>
      </c>
    </row>
    <row r="1378" spans="1:5">
      <c r="A1378" s="38" t="s">
        <v>5414</v>
      </c>
      <c r="B1378" s="38" t="s">
        <v>5406</v>
      </c>
      <c r="C1378" s="38" t="s">
        <v>5410</v>
      </c>
      <c r="D1378" s="38">
        <v>50</v>
      </c>
      <c r="E1378" s="38" t="s">
        <v>792</v>
      </c>
    </row>
    <row r="1379" spans="1:5">
      <c r="A1379" s="38" t="s">
        <v>5413</v>
      </c>
      <c r="B1379" s="38" t="s">
        <v>5406</v>
      </c>
      <c r="C1379" s="38" t="s">
        <v>5408</v>
      </c>
      <c r="D1379" s="38">
        <v>50</v>
      </c>
      <c r="E1379" s="38" t="s">
        <v>792</v>
      </c>
    </row>
    <row r="1380" spans="1:5">
      <c r="A1380" s="38" t="s">
        <v>5412</v>
      </c>
      <c r="B1380" s="38" t="s">
        <v>5406</v>
      </c>
      <c r="C1380" s="38" t="s">
        <v>5405</v>
      </c>
      <c r="D1380" s="38">
        <v>50</v>
      </c>
      <c r="E1380" s="38" t="s">
        <v>792</v>
      </c>
    </row>
    <row r="1381" spans="1:5">
      <c r="A1381" s="38" t="s">
        <v>5411</v>
      </c>
      <c r="B1381" s="38" t="s">
        <v>5406</v>
      </c>
      <c r="C1381" s="38" t="s">
        <v>5410</v>
      </c>
      <c r="D1381" s="38">
        <v>50</v>
      </c>
      <c r="E1381" s="38" t="s">
        <v>792</v>
      </c>
    </row>
    <row r="1382" spans="1:5">
      <c r="A1382" s="38" t="s">
        <v>5409</v>
      </c>
      <c r="B1382" s="38" t="s">
        <v>5406</v>
      </c>
      <c r="C1382" s="38" t="s">
        <v>5408</v>
      </c>
      <c r="D1382" s="38">
        <v>50</v>
      </c>
      <c r="E1382" s="38" t="s">
        <v>792</v>
      </c>
    </row>
    <row r="1383" spans="1:5">
      <c r="A1383" s="38" t="s">
        <v>5407</v>
      </c>
      <c r="B1383" s="38" t="s">
        <v>5406</v>
      </c>
      <c r="C1383" s="38" t="s">
        <v>5405</v>
      </c>
      <c r="D1383" s="38">
        <v>50</v>
      </c>
      <c r="E1383" s="38" t="s">
        <v>792</v>
      </c>
    </row>
    <row r="1384" spans="1:5">
      <c r="A1384" s="38" t="s">
        <v>5404</v>
      </c>
      <c r="B1384" s="38" t="s">
        <v>5401</v>
      </c>
      <c r="C1384" s="38" t="s">
        <v>5403</v>
      </c>
      <c r="D1384" s="38">
        <v>50</v>
      </c>
      <c r="E1384" s="38" t="s">
        <v>792</v>
      </c>
    </row>
    <row r="1385" spans="1:5">
      <c r="A1385" s="38" t="s">
        <v>5402</v>
      </c>
      <c r="B1385" s="38" t="s">
        <v>5401</v>
      </c>
      <c r="C1385" s="38" t="s">
        <v>5400</v>
      </c>
      <c r="D1385" s="38">
        <v>50</v>
      </c>
      <c r="E1385" s="38" t="s">
        <v>792</v>
      </c>
    </row>
    <row r="1386" spans="1:5">
      <c r="A1386" s="38" t="s">
        <v>5399</v>
      </c>
      <c r="B1386" s="38" t="s">
        <v>5397</v>
      </c>
      <c r="C1386" s="38" t="s">
        <v>5396</v>
      </c>
      <c r="D1386" s="38">
        <v>50</v>
      </c>
      <c r="E1386" s="38" t="s">
        <v>792</v>
      </c>
    </row>
    <row r="1387" spans="1:5">
      <c r="A1387" s="38" t="s">
        <v>5398</v>
      </c>
      <c r="B1387" s="38" t="s">
        <v>5397</v>
      </c>
      <c r="C1387" s="38" t="s">
        <v>5396</v>
      </c>
      <c r="D1387" s="38">
        <v>50</v>
      </c>
      <c r="E1387" s="38" t="s">
        <v>792</v>
      </c>
    </row>
    <row r="1388" spans="1:5">
      <c r="A1388" s="38" t="s">
        <v>5395</v>
      </c>
      <c r="B1388" s="38" t="s">
        <v>5375</v>
      </c>
      <c r="C1388" s="38" t="s">
        <v>5387</v>
      </c>
      <c r="D1388" s="38">
        <v>50</v>
      </c>
      <c r="E1388" s="38" t="s">
        <v>792</v>
      </c>
    </row>
    <row r="1389" spans="1:5">
      <c r="A1389" s="38" t="s">
        <v>5394</v>
      </c>
      <c r="B1389" s="38" t="s">
        <v>5375</v>
      </c>
      <c r="C1389" s="38" t="s">
        <v>5385</v>
      </c>
      <c r="D1389" s="38">
        <v>50</v>
      </c>
      <c r="E1389" s="38" t="s">
        <v>792</v>
      </c>
    </row>
    <row r="1390" spans="1:5">
      <c r="A1390" s="38" t="s">
        <v>5393</v>
      </c>
      <c r="B1390" s="38" t="s">
        <v>5375</v>
      </c>
      <c r="C1390" s="38" t="s">
        <v>5383</v>
      </c>
      <c r="D1390" s="38">
        <v>50</v>
      </c>
      <c r="E1390" s="38" t="s">
        <v>792</v>
      </c>
    </row>
    <row r="1391" spans="1:5">
      <c r="A1391" s="38" t="s">
        <v>5392</v>
      </c>
      <c r="B1391" s="38" t="s">
        <v>5375</v>
      </c>
      <c r="C1391" s="38" t="s">
        <v>5381</v>
      </c>
      <c r="D1391" s="38">
        <v>50</v>
      </c>
      <c r="E1391" s="38" t="s">
        <v>792</v>
      </c>
    </row>
    <row r="1392" spans="1:5">
      <c r="A1392" s="38" t="s">
        <v>5391</v>
      </c>
      <c r="B1392" s="38" t="s">
        <v>5375</v>
      </c>
      <c r="C1392" s="38" t="s">
        <v>5379</v>
      </c>
      <c r="D1392" s="38">
        <v>50</v>
      </c>
      <c r="E1392" s="38" t="s">
        <v>792</v>
      </c>
    </row>
    <row r="1393" spans="1:5">
      <c r="A1393" s="38" t="s">
        <v>5390</v>
      </c>
      <c r="B1393" s="38" t="s">
        <v>5375</v>
      </c>
      <c r="C1393" s="38" t="s">
        <v>5377</v>
      </c>
      <c r="D1393" s="38">
        <v>50</v>
      </c>
      <c r="E1393" s="38" t="s">
        <v>792</v>
      </c>
    </row>
    <row r="1394" spans="1:5">
      <c r="A1394" s="38" t="s">
        <v>5389</v>
      </c>
      <c r="B1394" s="38" t="s">
        <v>5375</v>
      </c>
      <c r="C1394" s="38" t="s">
        <v>5374</v>
      </c>
      <c r="D1394" s="38">
        <v>50</v>
      </c>
      <c r="E1394" s="38" t="s">
        <v>792</v>
      </c>
    </row>
    <row r="1395" spans="1:5">
      <c r="A1395" s="38" t="s">
        <v>5388</v>
      </c>
      <c r="B1395" s="38" t="s">
        <v>5375</v>
      </c>
      <c r="C1395" s="38" t="s">
        <v>5387</v>
      </c>
      <c r="D1395" s="38">
        <v>50</v>
      </c>
      <c r="E1395" s="38" t="s">
        <v>792</v>
      </c>
    </row>
    <row r="1396" spans="1:5">
      <c r="A1396" s="38" t="s">
        <v>5386</v>
      </c>
      <c r="B1396" s="38" t="s">
        <v>5375</v>
      </c>
      <c r="C1396" s="38" t="s">
        <v>5385</v>
      </c>
      <c r="D1396" s="38">
        <v>50</v>
      </c>
      <c r="E1396" s="38" t="s">
        <v>792</v>
      </c>
    </row>
    <row r="1397" spans="1:5">
      <c r="A1397" s="38" t="s">
        <v>5384</v>
      </c>
      <c r="B1397" s="38" t="s">
        <v>5375</v>
      </c>
      <c r="C1397" s="38" t="s">
        <v>5383</v>
      </c>
      <c r="D1397" s="38">
        <v>50</v>
      </c>
      <c r="E1397" s="38" t="s">
        <v>792</v>
      </c>
    </row>
    <row r="1398" spans="1:5">
      <c r="A1398" s="38" t="s">
        <v>5382</v>
      </c>
      <c r="B1398" s="38" t="s">
        <v>5375</v>
      </c>
      <c r="C1398" s="38" t="s">
        <v>5381</v>
      </c>
      <c r="D1398" s="38">
        <v>50</v>
      </c>
      <c r="E1398" s="38" t="s">
        <v>792</v>
      </c>
    </row>
    <row r="1399" spans="1:5">
      <c r="A1399" s="38" t="s">
        <v>5380</v>
      </c>
      <c r="B1399" s="38" t="s">
        <v>5375</v>
      </c>
      <c r="C1399" s="38" t="s">
        <v>5379</v>
      </c>
      <c r="D1399" s="38">
        <v>50</v>
      </c>
      <c r="E1399" s="38" t="s">
        <v>792</v>
      </c>
    </row>
    <row r="1400" spans="1:5">
      <c r="A1400" s="38" t="s">
        <v>5378</v>
      </c>
      <c r="B1400" s="38" t="s">
        <v>5375</v>
      </c>
      <c r="C1400" s="38" t="s">
        <v>5377</v>
      </c>
      <c r="D1400" s="38">
        <v>50</v>
      </c>
      <c r="E1400" s="38" t="s">
        <v>792</v>
      </c>
    </row>
    <row r="1401" spans="1:5">
      <c r="A1401" s="38" t="s">
        <v>5376</v>
      </c>
      <c r="B1401" s="38" t="s">
        <v>5375</v>
      </c>
      <c r="C1401" s="38" t="s">
        <v>5374</v>
      </c>
      <c r="D1401" s="38">
        <v>50</v>
      </c>
      <c r="E1401" s="38" t="s">
        <v>792</v>
      </c>
    </row>
    <row r="1402" spans="1:5">
      <c r="A1402" s="38" t="s">
        <v>5373</v>
      </c>
      <c r="B1402" s="38" t="s">
        <v>5370</v>
      </c>
      <c r="C1402" s="38" t="s">
        <v>5372</v>
      </c>
      <c r="D1402" s="38">
        <v>50</v>
      </c>
      <c r="E1402" s="38" t="s">
        <v>792</v>
      </c>
    </row>
    <row r="1403" spans="1:5">
      <c r="A1403" s="38" t="s">
        <v>5371</v>
      </c>
      <c r="B1403" s="38" t="s">
        <v>5370</v>
      </c>
      <c r="C1403" s="38" t="s">
        <v>5369</v>
      </c>
      <c r="D1403" s="38">
        <v>50</v>
      </c>
      <c r="E1403" s="38" t="s">
        <v>792</v>
      </c>
    </row>
    <row r="1404" spans="1:5">
      <c r="A1404" s="38" t="s">
        <v>5368</v>
      </c>
      <c r="B1404" s="38" t="s">
        <v>5353</v>
      </c>
      <c r="C1404" s="38" t="s">
        <v>5366</v>
      </c>
      <c r="D1404" s="38">
        <v>50</v>
      </c>
      <c r="E1404" s="38" t="s">
        <v>792</v>
      </c>
    </row>
    <row r="1405" spans="1:5">
      <c r="A1405" s="38" t="s">
        <v>5367</v>
      </c>
      <c r="B1405" s="38" t="s">
        <v>5353</v>
      </c>
      <c r="C1405" s="38" t="s">
        <v>5366</v>
      </c>
      <c r="D1405" s="38">
        <v>50</v>
      </c>
      <c r="E1405" s="38" t="s">
        <v>792</v>
      </c>
    </row>
    <row r="1406" spans="1:5">
      <c r="A1406" s="38" t="s">
        <v>5365</v>
      </c>
      <c r="B1406" s="38" t="s">
        <v>5353</v>
      </c>
      <c r="C1406" s="38" t="s">
        <v>5364</v>
      </c>
      <c r="D1406" s="38">
        <v>50</v>
      </c>
      <c r="E1406" s="38" t="s">
        <v>792</v>
      </c>
    </row>
    <row r="1407" spans="1:5">
      <c r="A1407" s="38" t="s">
        <v>5363</v>
      </c>
      <c r="B1407" s="38" t="s">
        <v>5353</v>
      </c>
      <c r="C1407" s="38" t="s">
        <v>5362</v>
      </c>
      <c r="D1407" s="38">
        <v>50</v>
      </c>
      <c r="E1407" s="38" t="s">
        <v>792</v>
      </c>
    </row>
    <row r="1408" spans="1:5">
      <c r="A1408" s="38" t="s">
        <v>5361</v>
      </c>
      <c r="B1408" s="38" t="s">
        <v>5353</v>
      </c>
      <c r="C1408" s="38" t="s">
        <v>5357</v>
      </c>
      <c r="D1408" s="38">
        <v>50</v>
      </c>
      <c r="E1408" s="38" t="s">
        <v>792</v>
      </c>
    </row>
    <row r="1409" spans="1:5">
      <c r="A1409" s="38" t="s">
        <v>5360</v>
      </c>
      <c r="B1409" s="38" t="s">
        <v>5353</v>
      </c>
      <c r="C1409" s="38" t="s">
        <v>5355</v>
      </c>
      <c r="D1409" s="38">
        <v>50</v>
      </c>
      <c r="E1409" s="38" t="s">
        <v>792</v>
      </c>
    </row>
    <row r="1410" spans="1:5">
      <c r="A1410" s="38" t="s">
        <v>5359</v>
      </c>
      <c r="B1410" s="38" t="s">
        <v>5353</v>
      </c>
      <c r="C1410" s="38" t="s">
        <v>5352</v>
      </c>
      <c r="D1410" s="38">
        <v>50</v>
      </c>
      <c r="E1410" s="38" t="s">
        <v>792</v>
      </c>
    </row>
    <row r="1411" spans="1:5">
      <c r="A1411" s="38" t="s">
        <v>5358</v>
      </c>
      <c r="B1411" s="38" t="s">
        <v>5353</v>
      </c>
      <c r="C1411" s="38" t="s">
        <v>5357</v>
      </c>
      <c r="D1411" s="38">
        <v>50</v>
      </c>
      <c r="E1411" s="38" t="s">
        <v>792</v>
      </c>
    </row>
    <row r="1412" spans="1:5">
      <c r="A1412" s="38" t="s">
        <v>5356</v>
      </c>
      <c r="B1412" s="38" t="s">
        <v>5353</v>
      </c>
      <c r="C1412" s="38" t="s">
        <v>5355</v>
      </c>
      <c r="D1412" s="38">
        <v>50</v>
      </c>
      <c r="E1412" s="38" t="s">
        <v>792</v>
      </c>
    </row>
    <row r="1413" spans="1:5">
      <c r="A1413" s="38" t="s">
        <v>5354</v>
      </c>
      <c r="B1413" s="38" t="s">
        <v>5353</v>
      </c>
      <c r="C1413" s="38" t="s">
        <v>5352</v>
      </c>
      <c r="D1413" s="38">
        <v>50</v>
      </c>
      <c r="E1413" s="38" t="s">
        <v>792</v>
      </c>
    </row>
    <row r="1414" spans="1:5">
      <c r="A1414" s="38" t="s">
        <v>5351</v>
      </c>
      <c r="B1414" s="38" t="s">
        <v>5349</v>
      </c>
      <c r="C1414" s="38" t="s">
        <v>5348</v>
      </c>
      <c r="D1414" s="38">
        <v>50</v>
      </c>
      <c r="E1414" s="38" t="s">
        <v>792</v>
      </c>
    </row>
    <row r="1415" spans="1:5">
      <c r="A1415" s="38" t="s">
        <v>5350</v>
      </c>
      <c r="B1415" s="38" t="s">
        <v>5349</v>
      </c>
      <c r="C1415" s="38" t="s">
        <v>5348</v>
      </c>
      <c r="D1415" s="38">
        <v>50</v>
      </c>
      <c r="E1415" s="38" t="s">
        <v>792</v>
      </c>
    </row>
    <row r="1416" spans="1:5">
      <c r="A1416" s="38" t="s">
        <v>5347</v>
      </c>
      <c r="B1416" s="38" t="s">
        <v>5344</v>
      </c>
      <c r="C1416" s="38" t="s">
        <v>5343</v>
      </c>
      <c r="D1416" s="38">
        <v>50</v>
      </c>
      <c r="E1416" s="38" t="s">
        <v>792</v>
      </c>
    </row>
    <row r="1417" spans="1:5">
      <c r="A1417" s="38" t="s">
        <v>5346</v>
      </c>
      <c r="B1417" s="38" t="s">
        <v>5344</v>
      </c>
      <c r="C1417" s="38" t="s">
        <v>5343</v>
      </c>
      <c r="D1417" s="38">
        <v>50</v>
      </c>
      <c r="E1417" s="38" t="s">
        <v>792</v>
      </c>
    </row>
    <row r="1418" spans="1:5">
      <c r="A1418" s="38" t="s">
        <v>5345</v>
      </c>
      <c r="B1418" s="38" t="s">
        <v>5344</v>
      </c>
      <c r="C1418" s="38" t="s">
        <v>5343</v>
      </c>
      <c r="D1418" s="38">
        <v>50</v>
      </c>
      <c r="E1418" s="38" t="s">
        <v>792</v>
      </c>
    </row>
    <row r="1419" spans="1:5">
      <c r="A1419" s="38" t="s">
        <v>5342</v>
      </c>
      <c r="B1419" s="38" t="s">
        <v>5336</v>
      </c>
      <c r="C1419" s="38" t="s">
        <v>5341</v>
      </c>
      <c r="D1419" s="38">
        <v>50</v>
      </c>
      <c r="E1419" s="38" t="s">
        <v>792</v>
      </c>
    </row>
    <row r="1420" spans="1:5">
      <c r="A1420" s="38" t="s">
        <v>5340</v>
      </c>
      <c r="B1420" s="38" t="s">
        <v>5336</v>
      </c>
      <c r="C1420" s="38" t="s">
        <v>5335</v>
      </c>
      <c r="D1420" s="38">
        <v>50</v>
      </c>
      <c r="E1420" s="38" t="s">
        <v>792</v>
      </c>
    </row>
    <row r="1421" spans="1:5">
      <c r="A1421" s="38" t="s">
        <v>5339</v>
      </c>
      <c r="B1421" s="38" t="s">
        <v>5336</v>
      </c>
      <c r="C1421" s="38" t="s">
        <v>5335</v>
      </c>
      <c r="D1421" s="38">
        <v>50</v>
      </c>
      <c r="E1421" s="38" t="s">
        <v>792</v>
      </c>
    </row>
    <row r="1422" spans="1:5">
      <c r="A1422" s="38" t="s">
        <v>5338</v>
      </c>
      <c r="B1422" s="38" t="s">
        <v>5336</v>
      </c>
      <c r="C1422" s="38" t="s">
        <v>5335</v>
      </c>
      <c r="D1422" s="38">
        <v>50</v>
      </c>
      <c r="E1422" s="38" t="s">
        <v>792</v>
      </c>
    </row>
    <row r="1423" spans="1:5">
      <c r="A1423" s="38" t="s">
        <v>5337</v>
      </c>
      <c r="B1423" s="38" t="s">
        <v>5336</v>
      </c>
      <c r="C1423" s="38" t="s">
        <v>5335</v>
      </c>
      <c r="D1423" s="38">
        <v>50</v>
      </c>
      <c r="E1423" s="38" t="s">
        <v>792</v>
      </c>
    </row>
    <row r="1424" spans="1:5">
      <c r="A1424" s="38" t="s">
        <v>697</v>
      </c>
      <c r="B1424" s="38" t="s">
        <v>5332</v>
      </c>
      <c r="C1424" s="38" t="s">
        <v>5334</v>
      </c>
      <c r="D1424" s="38">
        <v>50</v>
      </c>
      <c r="E1424" s="38" t="s">
        <v>792</v>
      </c>
    </row>
    <row r="1425" spans="1:5">
      <c r="A1425" s="38" t="s">
        <v>5333</v>
      </c>
      <c r="B1425" s="38" t="s">
        <v>5332</v>
      </c>
      <c r="C1425" s="38" t="s">
        <v>5331</v>
      </c>
      <c r="D1425" s="38">
        <v>50</v>
      </c>
      <c r="E1425" s="38" t="s">
        <v>792</v>
      </c>
    </row>
    <row r="1426" spans="1:5">
      <c r="A1426" s="38" t="s">
        <v>5330</v>
      </c>
      <c r="B1426" s="38" t="s">
        <v>5300</v>
      </c>
      <c r="C1426" s="38" t="s">
        <v>5319</v>
      </c>
      <c r="D1426" s="38">
        <v>50</v>
      </c>
      <c r="E1426" s="38" t="s">
        <v>792</v>
      </c>
    </row>
    <row r="1427" spans="1:5">
      <c r="A1427" s="38" t="s">
        <v>699</v>
      </c>
      <c r="B1427" s="38" t="s">
        <v>5300</v>
      </c>
      <c r="C1427" s="38" t="s">
        <v>5318</v>
      </c>
      <c r="D1427" s="38">
        <v>50</v>
      </c>
      <c r="E1427" s="38" t="s">
        <v>792</v>
      </c>
    </row>
    <row r="1428" spans="1:5">
      <c r="A1428" s="38" t="s">
        <v>5329</v>
      </c>
      <c r="B1428" s="38" t="s">
        <v>5300</v>
      </c>
      <c r="C1428" s="38" t="s">
        <v>5316</v>
      </c>
      <c r="D1428" s="38">
        <v>50</v>
      </c>
      <c r="E1428" s="38" t="s">
        <v>792</v>
      </c>
    </row>
    <row r="1429" spans="1:5">
      <c r="A1429" s="38" t="s">
        <v>5328</v>
      </c>
      <c r="B1429" s="38" t="s">
        <v>5300</v>
      </c>
      <c r="C1429" s="38" t="s">
        <v>5314</v>
      </c>
      <c r="D1429" s="38">
        <v>50</v>
      </c>
      <c r="E1429" s="38" t="s">
        <v>792</v>
      </c>
    </row>
    <row r="1430" spans="1:5">
      <c r="A1430" s="38" t="s">
        <v>5327</v>
      </c>
      <c r="B1430" s="38" t="s">
        <v>5300</v>
      </c>
      <c r="C1430" s="38" t="s">
        <v>5312</v>
      </c>
      <c r="D1430" s="38">
        <v>50</v>
      </c>
      <c r="E1430" s="38" t="s">
        <v>792</v>
      </c>
    </row>
    <row r="1431" spans="1:5">
      <c r="A1431" s="38" t="s">
        <v>5326</v>
      </c>
      <c r="B1431" s="38" t="s">
        <v>5300</v>
      </c>
      <c r="C1431" s="38" t="s">
        <v>5310</v>
      </c>
      <c r="D1431" s="38">
        <v>50</v>
      </c>
      <c r="E1431" s="38" t="s">
        <v>792</v>
      </c>
    </row>
    <row r="1432" spans="1:5">
      <c r="A1432" s="38" t="s">
        <v>5325</v>
      </c>
      <c r="B1432" s="38" t="s">
        <v>5300</v>
      </c>
      <c r="C1432" s="38" t="s">
        <v>5308</v>
      </c>
      <c r="D1432" s="38">
        <v>50</v>
      </c>
      <c r="E1432" s="38" t="s">
        <v>792</v>
      </c>
    </row>
    <row r="1433" spans="1:5">
      <c r="A1433" s="38" t="s">
        <v>5324</v>
      </c>
      <c r="B1433" s="38" t="s">
        <v>5300</v>
      </c>
      <c r="C1433" s="38" t="s">
        <v>5306</v>
      </c>
      <c r="D1433" s="38">
        <v>50</v>
      </c>
      <c r="E1433" s="38" t="s">
        <v>792</v>
      </c>
    </row>
    <row r="1434" spans="1:5">
      <c r="A1434" s="38" t="s">
        <v>5323</v>
      </c>
      <c r="B1434" s="38" t="s">
        <v>5300</v>
      </c>
      <c r="C1434" s="38" t="s">
        <v>5304</v>
      </c>
      <c r="D1434" s="38">
        <v>50</v>
      </c>
      <c r="E1434" s="38" t="s">
        <v>792</v>
      </c>
    </row>
    <row r="1435" spans="1:5">
      <c r="A1435" s="38" t="s">
        <v>5322</v>
      </c>
      <c r="B1435" s="38" t="s">
        <v>5300</v>
      </c>
      <c r="C1435" s="38" t="s">
        <v>5302</v>
      </c>
      <c r="D1435" s="38">
        <v>50</v>
      </c>
      <c r="E1435" s="38" t="s">
        <v>792</v>
      </c>
    </row>
    <row r="1436" spans="1:5">
      <c r="A1436" s="38" t="s">
        <v>5321</v>
      </c>
      <c r="B1436" s="38" t="s">
        <v>5300</v>
      </c>
      <c r="C1436" s="38" t="s">
        <v>5299</v>
      </c>
      <c r="D1436" s="38">
        <v>50</v>
      </c>
      <c r="E1436" s="38" t="s">
        <v>792</v>
      </c>
    </row>
    <row r="1437" spans="1:5">
      <c r="A1437" s="38" t="s">
        <v>5320</v>
      </c>
      <c r="B1437" s="38" t="s">
        <v>5300</v>
      </c>
      <c r="C1437" s="38" t="s">
        <v>5319</v>
      </c>
      <c r="D1437" s="38">
        <v>50</v>
      </c>
      <c r="E1437" s="38" t="s">
        <v>792</v>
      </c>
    </row>
    <row r="1438" spans="1:5">
      <c r="A1438" s="38" t="s">
        <v>698</v>
      </c>
      <c r="B1438" s="38" t="s">
        <v>5300</v>
      </c>
      <c r="C1438" s="38" t="s">
        <v>5318</v>
      </c>
      <c r="D1438" s="38">
        <v>50</v>
      </c>
      <c r="E1438" s="38" t="s">
        <v>792</v>
      </c>
    </row>
    <row r="1439" spans="1:5">
      <c r="A1439" s="38" t="s">
        <v>5317</v>
      </c>
      <c r="B1439" s="38" t="s">
        <v>5300</v>
      </c>
      <c r="C1439" s="38" t="s">
        <v>5316</v>
      </c>
      <c r="D1439" s="38">
        <v>50</v>
      </c>
      <c r="E1439" s="38" t="s">
        <v>792</v>
      </c>
    </row>
    <row r="1440" spans="1:5">
      <c r="A1440" s="38" t="s">
        <v>5315</v>
      </c>
      <c r="B1440" s="38" t="s">
        <v>5300</v>
      </c>
      <c r="C1440" s="38" t="s">
        <v>5314</v>
      </c>
      <c r="D1440" s="38">
        <v>50</v>
      </c>
      <c r="E1440" s="38" t="s">
        <v>792</v>
      </c>
    </row>
    <row r="1441" spans="1:5">
      <c r="A1441" s="38" t="s">
        <v>5313</v>
      </c>
      <c r="B1441" s="38" t="s">
        <v>5300</v>
      </c>
      <c r="C1441" s="38" t="s">
        <v>5312</v>
      </c>
      <c r="D1441" s="38">
        <v>50</v>
      </c>
      <c r="E1441" s="38" t="s">
        <v>792</v>
      </c>
    </row>
    <row r="1442" spans="1:5">
      <c r="A1442" s="38" t="s">
        <v>5311</v>
      </c>
      <c r="B1442" s="38" t="s">
        <v>5300</v>
      </c>
      <c r="C1442" s="38" t="s">
        <v>5310</v>
      </c>
      <c r="D1442" s="38">
        <v>50</v>
      </c>
      <c r="E1442" s="38" t="s">
        <v>792</v>
      </c>
    </row>
    <row r="1443" spans="1:5">
      <c r="A1443" s="38" t="s">
        <v>5309</v>
      </c>
      <c r="B1443" s="38" t="s">
        <v>5300</v>
      </c>
      <c r="C1443" s="38" t="s">
        <v>5308</v>
      </c>
      <c r="D1443" s="38">
        <v>50</v>
      </c>
      <c r="E1443" s="38" t="s">
        <v>792</v>
      </c>
    </row>
    <row r="1444" spans="1:5">
      <c r="A1444" s="38" t="s">
        <v>5307</v>
      </c>
      <c r="B1444" s="38" t="s">
        <v>5300</v>
      </c>
      <c r="C1444" s="38" t="s">
        <v>5306</v>
      </c>
      <c r="D1444" s="38">
        <v>50</v>
      </c>
      <c r="E1444" s="38" t="s">
        <v>792</v>
      </c>
    </row>
    <row r="1445" spans="1:5">
      <c r="A1445" s="38" t="s">
        <v>5305</v>
      </c>
      <c r="B1445" s="38" t="s">
        <v>5300</v>
      </c>
      <c r="C1445" s="38" t="s">
        <v>5304</v>
      </c>
      <c r="D1445" s="38">
        <v>50</v>
      </c>
      <c r="E1445" s="38" t="s">
        <v>792</v>
      </c>
    </row>
    <row r="1446" spans="1:5">
      <c r="A1446" s="38" t="s">
        <v>5303</v>
      </c>
      <c r="B1446" s="38" t="s">
        <v>5300</v>
      </c>
      <c r="C1446" s="38" t="s">
        <v>5302</v>
      </c>
      <c r="D1446" s="38">
        <v>50</v>
      </c>
      <c r="E1446" s="38" t="s">
        <v>792</v>
      </c>
    </row>
    <row r="1447" spans="1:5">
      <c r="A1447" s="38" t="s">
        <v>5301</v>
      </c>
      <c r="B1447" s="38" t="s">
        <v>5300</v>
      </c>
      <c r="C1447" s="38" t="s">
        <v>5299</v>
      </c>
      <c r="D1447" s="38">
        <v>50</v>
      </c>
      <c r="E1447" s="38" t="s">
        <v>792</v>
      </c>
    </row>
    <row r="1448" spans="1:5">
      <c r="A1448" s="38" t="s">
        <v>5298</v>
      </c>
      <c r="B1448" s="38" t="s">
        <v>5239</v>
      </c>
      <c r="C1448" s="38" t="s">
        <v>5297</v>
      </c>
      <c r="D1448" s="38">
        <v>50</v>
      </c>
      <c r="E1448" s="38" t="s">
        <v>792</v>
      </c>
    </row>
    <row r="1449" spans="1:5">
      <c r="A1449" s="38" t="s">
        <v>5296</v>
      </c>
      <c r="B1449" s="38" t="s">
        <v>5239</v>
      </c>
      <c r="C1449" s="38" t="s">
        <v>5295</v>
      </c>
      <c r="D1449" s="38">
        <v>50</v>
      </c>
      <c r="E1449" s="38" t="s">
        <v>792</v>
      </c>
    </row>
    <row r="1450" spans="1:5">
      <c r="A1450" s="38" t="s">
        <v>5294</v>
      </c>
      <c r="B1450" s="38" t="s">
        <v>5239</v>
      </c>
      <c r="C1450" s="38" t="s">
        <v>5293</v>
      </c>
      <c r="D1450" s="38">
        <v>50</v>
      </c>
      <c r="E1450" s="38" t="s">
        <v>792</v>
      </c>
    </row>
    <row r="1451" spans="1:5">
      <c r="A1451" s="38" t="s">
        <v>5292</v>
      </c>
      <c r="B1451" s="38" t="s">
        <v>5239</v>
      </c>
      <c r="C1451" s="38" t="s">
        <v>5291</v>
      </c>
      <c r="D1451" s="38">
        <v>50</v>
      </c>
      <c r="E1451" s="38" t="s">
        <v>792</v>
      </c>
    </row>
    <row r="1452" spans="1:5">
      <c r="A1452" s="38" t="s">
        <v>5290</v>
      </c>
      <c r="B1452" s="38" t="s">
        <v>5239</v>
      </c>
      <c r="C1452" s="38" t="s">
        <v>5289</v>
      </c>
      <c r="D1452" s="38">
        <v>50</v>
      </c>
      <c r="E1452" s="38" t="s">
        <v>792</v>
      </c>
    </row>
    <row r="1453" spans="1:5">
      <c r="A1453" s="38" t="s">
        <v>5288</v>
      </c>
      <c r="B1453" s="38" t="s">
        <v>5239</v>
      </c>
      <c r="C1453" s="38" t="s">
        <v>5287</v>
      </c>
      <c r="D1453" s="38">
        <v>50</v>
      </c>
      <c r="E1453" s="38" t="s">
        <v>792</v>
      </c>
    </row>
    <row r="1454" spans="1:5">
      <c r="A1454" s="38" t="s">
        <v>5286</v>
      </c>
      <c r="B1454" s="38" t="s">
        <v>5239</v>
      </c>
      <c r="C1454" s="38" t="s">
        <v>5285</v>
      </c>
      <c r="D1454" s="38">
        <v>50</v>
      </c>
      <c r="E1454" s="38" t="s">
        <v>792</v>
      </c>
    </row>
    <row r="1455" spans="1:5">
      <c r="A1455" s="38" t="s">
        <v>5284</v>
      </c>
      <c r="B1455" s="38" t="s">
        <v>5239</v>
      </c>
      <c r="C1455" s="38" t="s">
        <v>5283</v>
      </c>
      <c r="D1455" s="38">
        <v>50</v>
      </c>
      <c r="E1455" s="38" t="s">
        <v>792</v>
      </c>
    </row>
    <row r="1456" spans="1:5">
      <c r="A1456" s="38" t="s">
        <v>5282</v>
      </c>
      <c r="B1456" s="38" t="s">
        <v>5239</v>
      </c>
      <c r="C1456" s="38" t="s">
        <v>5281</v>
      </c>
      <c r="D1456" s="38">
        <v>50</v>
      </c>
      <c r="E1456" s="38" t="s">
        <v>792</v>
      </c>
    </row>
    <row r="1457" spans="1:5">
      <c r="A1457" s="38" t="s">
        <v>5280</v>
      </c>
      <c r="B1457" s="38" t="s">
        <v>5239</v>
      </c>
      <c r="C1457" s="38" t="s">
        <v>5279</v>
      </c>
      <c r="D1457" s="38">
        <v>50</v>
      </c>
      <c r="E1457" s="38" t="s">
        <v>792</v>
      </c>
    </row>
    <row r="1458" spans="1:5">
      <c r="A1458" s="38" t="s">
        <v>112</v>
      </c>
      <c r="B1458" s="38" t="s">
        <v>5239</v>
      </c>
      <c r="C1458" s="38" t="s">
        <v>5258</v>
      </c>
      <c r="D1458" s="38">
        <v>50</v>
      </c>
      <c r="E1458" s="38" t="s">
        <v>792</v>
      </c>
    </row>
    <row r="1459" spans="1:5">
      <c r="A1459" s="38" t="s">
        <v>5278</v>
      </c>
      <c r="B1459" s="38" t="s">
        <v>5239</v>
      </c>
      <c r="C1459" s="38" t="s">
        <v>5258</v>
      </c>
      <c r="D1459" s="38">
        <v>50</v>
      </c>
      <c r="E1459" s="38" t="s">
        <v>792</v>
      </c>
    </row>
    <row r="1460" spans="1:5">
      <c r="A1460" s="38" t="s">
        <v>115</v>
      </c>
      <c r="B1460" s="38" t="s">
        <v>5239</v>
      </c>
      <c r="C1460" s="38" t="s">
        <v>5257</v>
      </c>
      <c r="D1460" s="38">
        <v>50</v>
      </c>
      <c r="E1460" s="38" t="s">
        <v>792</v>
      </c>
    </row>
    <row r="1461" spans="1:5">
      <c r="A1461" s="38" t="s">
        <v>5277</v>
      </c>
      <c r="B1461" s="38" t="s">
        <v>5239</v>
      </c>
      <c r="C1461" s="38" t="s">
        <v>5257</v>
      </c>
      <c r="D1461" s="38">
        <v>50</v>
      </c>
      <c r="E1461" s="38" t="s">
        <v>792</v>
      </c>
    </row>
    <row r="1462" spans="1:5">
      <c r="A1462" s="38" t="s">
        <v>118</v>
      </c>
      <c r="B1462" s="38" t="s">
        <v>5239</v>
      </c>
      <c r="C1462" s="38" t="s">
        <v>5256</v>
      </c>
      <c r="D1462" s="38">
        <v>50</v>
      </c>
      <c r="E1462" s="38" t="s">
        <v>792</v>
      </c>
    </row>
    <row r="1463" spans="1:5">
      <c r="A1463" s="38" t="s">
        <v>5276</v>
      </c>
      <c r="B1463" s="38" t="s">
        <v>5239</v>
      </c>
      <c r="C1463" s="38" t="s">
        <v>5256</v>
      </c>
      <c r="D1463" s="38">
        <v>50</v>
      </c>
      <c r="E1463" s="38" t="s">
        <v>792</v>
      </c>
    </row>
    <row r="1464" spans="1:5">
      <c r="A1464" s="38" t="s">
        <v>121</v>
      </c>
      <c r="B1464" s="38" t="s">
        <v>5239</v>
      </c>
      <c r="C1464" s="38" t="s">
        <v>5255</v>
      </c>
      <c r="D1464" s="38">
        <v>50</v>
      </c>
      <c r="E1464" s="38" t="s">
        <v>792</v>
      </c>
    </row>
    <row r="1465" spans="1:5">
      <c r="A1465" s="38" t="s">
        <v>5275</v>
      </c>
      <c r="B1465" s="38" t="s">
        <v>5239</v>
      </c>
      <c r="C1465" s="38" t="s">
        <v>5255</v>
      </c>
      <c r="D1465" s="38">
        <v>50</v>
      </c>
      <c r="E1465" s="38" t="s">
        <v>792</v>
      </c>
    </row>
    <row r="1466" spans="1:5">
      <c r="A1466" s="38" t="s">
        <v>124</v>
      </c>
      <c r="B1466" s="38" t="s">
        <v>5239</v>
      </c>
      <c r="C1466" s="38" t="s">
        <v>5254</v>
      </c>
      <c r="D1466" s="38">
        <v>50</v>
      </c>
      <c r="E1466" s="38" t="s">
        <v>792</v>
      </c>
    </row>
    <row r="1467" spans="1:5">
      <c r="A1467" s="38" t="s">
        <v>5274</v>
      </c>
      <c r="B1467" s="38" t="s">
        <v>5239</v>
      </c>
      <c r="C1467" s="38" t="s">
        <v>5254</v>
      </c>
      <c r="D1467" s="38">
        <v>50</v>
      </c>
      <c r="E1467" s="38" t="s">
        <v>792</v>
      </c>
    </row>
    <row r="1468" spans="1:5">
      <c r="A1468" s="38" t="s">
        <v>127</v>
      </c>
      <c r="B1468" s="38" t="s">
        <v>5239</v>
      </c>
      <c r="C1468" s="38" t="s">
        <v>5253</v>
      </c>
      <c r="D1468" s="38">
        <v>50</v>
      </c>
      <c r="E1468" s="38" t="s">
        <v>792</v>
      </c>
    </row>
    <row r="1469" spans="1:5">
      <c r="A1469" s="38" t="s">
        <v>5273</v>
      </c>
      <c r="B1469" s="38" t="s">
        <v>5239</v>
      </c>
      <c r="C1469" s="38" t="s">
        <v>5253</v>
      </c>
      <c r="D1469" s="38">
        <v>50</v>
      </c>
      <c r="E1469" s="38" t="s">
        <v>792</v>
      </c>
    </row>
    <row r="1470" spans="1:5">
      <c r="A1470" s="38" t="s">
        <v>130</v>
      </c>
      <c r="B1470" s="38" t="s">
        <v>5239</v>
      </c>
      <c r="C1470" s="38" t="s">
        <v>5252</v>
      </c>
      <c r="D1470" s="38">
        <v>50</v>
      </c>
      <c r="E1470" s="38" t="s">
        <v>792</v>
      </c>
    </row>
    <row r="1471" spans="1:5">
      <c r="A1471" s="38" t="s">
        <v>5272</v>
      </c>
      <c r="B1471" s="38" t="s">
        <v>5239</v>
      </c>
      <c r="C1471" s="38" t="s">
        <v>5252</v>
      </c>
      <c r="D1471" s="38">
        <v>50</v>
      </c>
      <c r="E1471" s="38" t="s">
        <v>792</v>
      </c>
    </row>
    <row r="1472" spans="1:5">
      <c r="A1472" s="38" t="s">
        <v>133</v>
      </c>
      <c r="B1472" s="38" t="s">
        <v>5239</v>
      </c>
      <c r="C1472" s="38" t="s">
        <v>5251</v>
      </c>
      <c r="D1472" s="38">
        <v>50</v>
      </c>
      <c r="E1472" s="38" t="s">
        <v>792</v>
      </c>
    </row>
    <row r="1473" spans="1:5">
      <c r="A1473" s="38" t="s">
        <v>5271</v>
      </c>
      <c r="B1473" s="38" t="s">
        <v>5239</v>
      </c>
      <c r="C1473" s="38" t="s">
        <v>5251</v>
      </c>
      <c r="D1473" s="38">
        <v>50</v>
      </c>
      <c r="E1473" s="38" t="s">
        <v>792</v>
      </c>
    </row>
    <row r="1474" spans="1:5">
      <c r="A1474" s="38" t="s">
        <v>136</v>
      </c>
      <c r="B1474" s="38" t="s">
        <v>5239</v>
      </c>
      <c r="C1474" s="38" t="s">
        <v>5250</v>
      </c>
      <c r="D1474" s="38">
        <v>50</v>
      </c>
      <c r="E1474" s="38" t="s">
        <v>792</v>
      </c>
    </row>
    <row r="1475" spans="1:5">
      <c r="A1475" s="38" t="s">
        <v>5270</v>
      </c>
      <c r="B1475" s="38" t="s">
        <v>5239</v>
      </c>
      <c r="C1475" s="38" t="s">
        <v>5250</v>
      </c>
      <c r="D1475" s="38">
        <v>50</v>
      </c>
      <c r="E1475" s="38" t="s">
        <v>792</v>
      </c>
    </row>
    <row r="1476" spans="1:5">
      <c r="A1476" s="38" t="s">
        <v>139</v>
      </c>
      <c r="B1476" s="38" t="s">
        <v>5239</v>
      </c>
      <c r="C1476" s="38" t="s">
        <v>5249</v>
      </c>
      <c r="D1476" s="38">
        <v>50</v>
      </c>
      <c r="E1476" s="38" t="s">
        <v>792</v>
      </c>
    </row>
    <row r="1477" spans="1:5">
      <c r="A1477" s="38" t="s">
        <v>5269</v>
      </c>
      <c r="B1477" s="38" t="s">
        <v>5239</v>
      </c>
      <c r="C1477" s="38" t="s">
        <v>5249</v>
      </c>
      <c r="D1477" s="38">
        <v>50</v>
      </c>
      <c r="E1477" s="38" t="s">
        <v>792</v>
      </c>
    </row>
    <row r="1478" spans="1:5">
      <c r="A1478" s="38" t="s">
        <v>5268</v>
      </c>
      <c r="B1478" s="38" t="s">
        <v>5239</v>
      </c>
      <c r="C1478" s="38" t="s">
        <v>5247</v>
      </c>
      <c r="D1478" s="38">
        <v>50</v>
      </c>
      <c r="E1478" s="38" t="s">
        <v>792</v>
      </c>
    </row>
    <row r="1479" spans="1:5">
      <c r="A1479" s="38" t="s">
        <v>5267</v>
      </c>
      <c r="B1479" s="38" t="s">
        <v>5239</v>
      </c>
      <c r="C1479" s="38" t="s">
        <v>5247</v>
      </c>
      <c r="D1479" s="38">
        <v>50</v>
      </c>
      <c r="E1479" s="38" t="s">
        <v>792</v>
      </c>
    </row>
    <row r="1480" spans="1:5">
      <c r="A1480" s="38" t="s">
        <v>142</v>
      </c>
      <c r="B1480" s="38" t="s">
        <v>5239</v>
      </c>
      <c r="C1480" s="38" t="s">
        <v>5246</v>
      </c>
      <c r="D1480" s="38">
        <v>50</v>
      </c>
      <c r="E1480" s="38" t="s">
        <v>792</v>
      </c>
    </row>
    <row r="1481" spans="1:5">
      <c r="A1481" s="38" t="s">
        <v>5266</v>
      </c>
      <c r="B1481" s="38" t="s">
        <v>5239</v>
      </c>
      <c r="C1481" s="38" t="s">
        <v>5246</v>
      </c>
      <c r="D1481" s="38">
        <v>50</v>
      </c>
      <c r="E1481" s="38" t="s">
        <v>792</v>
      </c>
    </row>
    <row r="1482" spans="1:5">
      <c r="A1482" s="38" t="s">
        <v>145</v>
      </c>
      <c r="B1482" s="38" t="s">
        <v>5239</v>
      </c>
      <c r="C1482" s="38" t="s">
        <v>5245</v>
      </c>
      <c r="D1482" s="38">
        <v>50</v>
      </c>
      <c r="E1482" s="38" t="s">
        <v>792</v>
      </c>
    </row>
    <row r="1483" spans="1:5">
      <c r="A1483" s="38" t="s">
        <v>5265</v>
      </c>
      <c r="B1483" s="38" t="s">
        <v>5239</v>
      </c>
      <c r="C1483" s="38" t="s">
        <v>5245</v>
      </c>
      <c r="D1483" s="38">
        <v>50</v>
      </c>
      <c r="E1483" s="38" t="s">
        <v>792</v>
      </c>
    </row>
    <row r="1484" spans="1:5">
      <c r="A1484" s="38" t="s">
        <v>148</v>
      </c>
      <c r="B1484" s="38" t="s">
        <v>5239</v>
      </c>
      <c r="C1484" s="38" t="s">
        <v>5244</v>
      </c>
      <c r="D1484" s="38">
        <v>50</v>
      </c>
      <c r="E1484" s="38" t="s">
        <v>792</v>
      </c>
    </row>
    <row r="1485" spans="1:5">
      <c r="A1485" s="38" t="s">
        <v>5264</v>
      </c>
      <c r="B1485" s="38" t="s">
        <v>5239</v>
      </c>
      <c r="C1485" s="38" t="s">
        <v>5244</v>
      </c>
      <c r="D1485" s="38">
        <v>50</v>
      </c>
      <c r="E1485" s="38" t="s">
        <v>792</v>
      </c>
    </row>
    <row r="1486" spans="1:5">
      <c r="A1486" s="38" t="s">
        <v>151</v>
      </c>
      <c r="B1486" s="38" t="s">
        <v>5239</v>
      </c>
      <c r="C1486" s="38" t="s">
        <v>5243</v>
      </c>
      <c r="D1486" s="38">
        <v>50</v>
      </c>
      <c r="E1486" s="38" t="s">
        <v>792</v>
      </c>
    </row>
    <row r="1487" spans="1:5">
      <c r="A1487" s="38" t="s">
        <v>5263</v>
      </c>
      <c r="B1487" s="38" t="s">
        <v>5239</v>
      </c>
      <c r="C1487" s="38" t="s">
        <v>5241</v>
      </c>
      <c r="D1487" s="38">
        <v>50</v>
      </c>
      <c r="E1487" s="38" t="s">
        <v>792</v>
      </c>
    </row>
    <row r="1488" spans="1:5">
      <c r="A1488" s="38" t="s">
        <v>5262</v>
      </c>
      <c r="B1488" s="38" t="s">
        <v>5239</v>
      </c>
      <c r="C1488" s="38" t="s">
        <v>5238</v>
      </c>
      <c r="D1488" s="38">
        <v>50</v>
      </c>
      <c r="E1488" s="38" t="s">
        <v>792</v>
      </c>
    </row>
    <row r="1489" spans="1:5">
      <c r="A1489" s="38" t="s">
        <v>113</v>
      </c>
      <c r="B1489" s="38" t="s">
        <v>5239</v>
      </c>
      <c r="C1489" s="38" t="s">
        <v>5258</v>
      </c>
      <c r="D1489" s="38">
        <v>50</v>
      </c>
      <c r="E1489" s="38" t="s">
        <v>792</v>
      </c>
    </row>
    <row r="1490" spans="1:5">
      <c r="A1490" s="38" t="s">
        <v>116</v>
      </c>
      <c r="B1490" s="38" t="s">
        <v>5239</v>
      </c>
      <c r="C1490" s="38" t="s">
        <v>5257</v>
      </c>
      <c r="D1490" s="38">
        <v>50</v>
      </c>
      <c r="E1490" s="38" t="s">
        <v>792</v>
      </c>
    </row>
    <row r="1491" spans="1:5">
      <c r="A1491" s="38" t="s">
        <v>119</v>
      </c>
      <c r="B1491" s="38" t="s">
        <v>5239</v>
      </c>
      <c r="C1491" s="38" t="s">
        <v>5256</v>
      </c>
      <c r="D1491" s="38">
        <v>50</v>
      </c>
      <c r="E1491" s="38" t="s">
        <v>792</v>
      </c>
    </row>
    <row r="1492" spans="1:5">
      <c r="A1492" s="38" t="s">
        <v>122</v>
      </c>
      <c r="B1492" s="38" t="s">
        <v>5239</v>
      </c>
      <c r="C1492" s="38" t="s">
        <v>5255</v>
      </c>
      <c r="D1492" s="38">
        <v>50</v>
      </c>
      <c r="E1492" s="38" t="s">
        <v>792</v>
      </c>
    </row>
    <row r="1493" spans="1:5">
      <c r="A1493" s="38" t="s">
        <v>125</v>
      </c>
      <c r="B1493" s="38" t="s">
        <v>5239</v>
      </c>
      <c r="C1493" s="38" t="s">
        <v>5254</v>
      </c>
      <c r="D1493" s="38">
        <v>50</v>
      </c>
      <c r="E1493" s="38" t="s">
        <v>792</v>
      </c>
    </row>
    <row r="1494" spans="1:5">
      <c r="A1494" s="38" t="s">
        <v>128</v>
      </c>
      <c r="B1494" s="38" t="s">
        <v>5239</v>
      </c>
      <c r="C1494" s="38" t="s">
        <v>5253</v>
      </c>
      <c r="D1494" s="38">
        <v>50</v>
      </c>
      <c r="E1494" s="38" t="s">
        <v>792</v>
      </c>
    </row>
    <row r="1495" spans="1:5">
      <c r="A1495" s="38" t="s">
        <v>131</v>
      </c>
      <c r="B1495" s="38" t="s">
        <v>5239</v>
      </c>
      <c r="C1495" s="38" t="s">
        <v>5252</v>
      </c>
      <c r="D1495" s="38">
        <v>50</v>
      </c>
      <c r="E1495" s="38" t="s">
        <v>792</v>
      </c>
    </row>
    <row r="1496" spans="1:5">
      <c r="A1496" s="38" t="s">
        <v>134</v>
      </c>
      <c r="B1496" s="38" t="s">
        <v>5239</v>
      </c>
      <c r="C1496" s="38" t="s">
        <v>5251</v>
      </c>
      <c r="D1496" s="38">
        <v>50</v>
      </c>
      <c r="E1496" s="38" t="s">
        <v>792</v>
      </c>
    </row>
    <row r="1497" spans="1:5">
      <c r="A1497" s="38" t="s">
        <v>137</v>
      </c>
      <c r="B1497" s="38" t="s">
        <v>5239</v>
      </c>
      <c r="C1497" s="38" t="s">
        <v>5250</v>
      </c>
      <c r="D1497" s="38">
        <v>50</v>
      </c>
      <c r="E1497" s="38" t="s">
        <v>792</v>
      </c>
    </row>
    <row r="1498" spans="1:5">
      <c r="A1498" s="38" t="s">
        <v>140</v>
      </c>
      <c r="B1498" s="38" t="s">
        <v>5239</v>
      </c>
      <c r="C1498" s="38" t="s">
        <v>5249</v>
      </c>
      <c r="D1498" s="38">
        <v>50</v>
      </c>
      <c r="E1498" s="38" t="s">
        <v>792</v>
      </c>
    </row>
    <row r="1499" spans="1:5">
      <c r="A1499" s="38" t="s">
        <v>5261</v>
      </c>
      <c r="B1499" s="38" t="s">
        <v>5239</v>
      </c>
      <c r="C1499" s="38" t="s">
        <v>5247</v>
      </c>
      <c r="D1499" s="38">
        <v>50</v>
      </c>
      <c r="E1499" s="38" t="s">
        <v>792</v>
      </c>
    </row>
    <row r="1500" spans="1:5">
      <c r="A1500" s="38" t="s">
        <v>143</v>
      </c>
      <c r="B1500" s="38" t="s">
        <v>5239</v>
      </c>
      <c r="C1500" s="38" t="s">
        <v>5246</v>
      </c>
      <c r="D1500" s="38">
        <v>50</v>
      </c>
      <c r="E1500" s="38" t="s">
        <v>792</v>
      </c>
    </row>
    <row r="1501" spans="1:5">
      <c r="A1501" s="38" t="s">
        <v>146</v>
      </c>
      <c r="B1501" s="38" t="s">
        <v>5239</v>
      </c>
      <c r="C1501" s="38" t="s">
        <v>5245</v>
      </c>
      <c r="D1501" s="38">
        <v>50</v>
      </c>
      <c r="E1501" s="38" t="s">
        <v>792</v>
      </c>
    </row>
    <row r="1502" spans="1:5">
      <c r="A1502" s="38" t="s">
        <v>149</v>
      </c>
      <c r="B1502" s="38" t="s">
        <v>5239</v>
      </c>
      <c r="C1502" s="38" t="s">
        <v>5244</v>
      </c>
      <c r="D1502" s="38">
        <v>50</v>
      </c>
      <c r="E1502" s="38" t="s">
        <v>792</v>
      </c>
    </row>
    <row r="1503" spans="1:5">
      <c r="A1503" s="38" t="s">
        <v>152</v>
      </c>
      <c r="B1503" s="38" t="s">
        <v>5239</v>
      </c>
      <c r="C1503" s="38" t="s">
        <v>5243</v>
      </c>
      <c r="D1503" s="38">
        <v>50</v>
      </c>
      <c r="E1503" s="38" t="s">
        <v>792</v>
      </c>
    </row>
    <row r="1504" spans="1:5">
      <c r="A1504" s="38" t="s">
        <v>5260</v>
      </c>
      <c r="B1504" s="38" t="s">
        <v>5239</v>
      </c>
      <c r="C1504" s="38" t="s">
        <v>5241</v>
      </c>
      <c r="D1504" s="38">
        <v>50</v>
      </c>
      <c r="E1504" s="38" t="s">
        <v>792</v>
      </c>
    </row>
    <row r="1505" spans="1:5">
      <c r="A1505" s="38" t="s">
        <v>5259</v>
      </c>
      <c r="B1505" s="38" t="s">
        <v>5239</v>
      </c>
      <c r="C1505" s="38" t="s">
        <v>5238</v>
      </c>
      <c r="D1505" s="38">
        <v>50</v>
      </c>
      <c r="E1505" s="38" t="s">
        <v>792</v>
      </c>
    </row>
    <row r="1506" spans="1:5">
      <c r="A1506" s="38" t="s">
        <v>114</v>
      </c>
      <c r="B1506" s="38" t="s">
        <v>5239</v>
      </c>
      <c r="C1506" s="38" t="s">
        <v>5258</v>
      </c>
      <c r="D1506" s="38">
        <v>50</v>
      </c>
      <c r="E1506" s="38" t="s">
        <v>792</v>
      </c>
    </row>
    <row r="1507" spans="1:5">
      <c r="A1507" s="38" t="s">
        <v>117</v>
      </c>
      <c r="B1507" s="38" t="s">
        <v>5239</v>
      </c>
      <c r="C1507" s="38" t="s">
        <v>5257</v>
      </c>
      <c r="D1507" s="38">
        <v>50</v>
      </c>
      <c r="E1507" s="38" t="s">
        <v>792</v>
      </c>
    </row>
    <row r="1508" spans="1:5">
      <c r="A1508" s="38" t="s">
        <v>120</v>
      </c>
      <c r="B1508" s="38" t="s">
        <v>5239</v>
      </c>
      <c r="C1508" s="38" t="s">
        <v>5256</v>
      </c>
      <c r="D1508" s="38">
        <v>50</v>
      </c>
      <c r="E1508" s="38" t="s">
        <v>792</v>
      </c>
    </row>
    <row r="1509" spans="1:5">
      <c r="A1509" s="38" t="s">
        <v>123</v>
      </c>
      <c r="B1509" s="38" t="s">
        <v>5239</v>
      </c>
      <c r="C1509" s="38" t="s">
        <v>5255</v>
      </c>
      <c r="D1509" s="38">
        <v>50</v>
      </c>
      <c r="E1509" s="38" t="s">
        <v>792</v>
      </c>
    </row>
    <row r="1510" spans="1:5">
      <c r="A1510" s="38" t="s">
        <v>126</v>
      </c>
      <c r="B1510" s="38" t="s">
        <v>5239</v>
      </c>
      <c r="C1510" s="38" t="s">
        <v>5254</v>
      </c>
      <c r="D1510" s="38">
        <v>50</v>
      </c>
      <c r="E1510" s="38" t="s">
        <v>792</v>
      </c>
    </row>
    <row r="1511" spans="1:5">
      <c r="A1511" s="38" t="s">
        <v>129</v>
      </c>
      <c r="B1511" s="38" t="s">
        <v>5239</v>
      </c>
      <c r="C1511" s="38" t="s">
        <v>5253</v>
      </c>
      <c r="D1511" s="38">
        <v>50</v>
      </c>
      <c r="E1511" s="38" t="s">
        <v>792</v>
      </c>
    </row>
    <row r="1512" spans="1:5">
      <c r="A1512" s="38" t="s">
        <v>132</v>
      </c>
      <c r="B1512" s="38" t="s">
        <v>5239</v>
      </c>
      <c r="C1512" s="38" t="s">
        <v>5252</v>
      </c>
      <c r="D1512" s="38">
        <v>50</v>
      </c>
      <c r="E1512" s="38" t="s">
        <v>792</v>
      </c>
    </row>
    <row r="1513" spans="1:5">
      <c r="A1513" s="38" t="s">
        <v>135</v>
      </c>
      <c r="B1513" s="38" t="s">
        <v>5239</v>
      </c>
      <c r="C1513" s="38" t="s">
        <v>5251</v>
      </c>
      <c r="D1513" s="38">
        <v>50</v>
      </c>
      <c r="E1513" s="38" t="s">
        <v>792</v>
      </c>
    </row>
    <row r="1514" spans="1:5">
      <c r="A1514" s="38" t="s">
        <v>138</v>
      </c>
      <c r="B1514" s="38" t="s">
        <v>5239</v>
      </c>
      <c r="C1514" s="38" t="s">
        <v>5250</v>
      </c>
      <c r="D1514" s="38">
        <v>50</v>
      </c>
      <c r="E1514" s="38" t="s">
        <v>792</v>
      </c>
    </row>
    <row r="1515" spans="1:5">
      <c r="A1515" s="38" t="s">
        <v>141</v>
      </c>
      <c r="B1515" s="38" t="s">
        <v>5239</v>
      </c>
      <c r="C1515" s="38" t="s">
        <v>5249</v>
      </c>
      <c r="D1515" s="38">
        <v>50</v>
      </c>
      <c r="E1515" s="38" t="s">
        <v>792</v>
      </c>
    </row>
    <row r="1516" spans="1:5">
      <c r="A1516" s="38" t="s">
        <v>5248</v>
      </c>
      <c r="B1516" s="38" t="s">
        <v>5239</v>
      </c>
      <c r="C1516" s="38" t="s">
        <v>5247</v>
      </c>
      <c r="D1516" s="38">
        <v>50</v>
      </c>
      <c r="E1516" s="38" t="s">
        <v>792</v>
      </c>
    </row>
    <row r="1517" spans="1:5">
      <c r="A1517" s="38" t="s">
        <v>144</v>
      </c>
      <c r="B1517" s="38" t="s">
        <v>5239</v>
      </c>
      <c r="C1517" s="38" t="s">
        <v>5246</v>
      </c>
      <c r="D1517" s="38">
        <v>50</v>
      </c>
      <c r="E1517" s="38" t="s">
        <v>792</v>
      </c>
    </row>
    <row r="1518" spans="1:5">
      <c r="A1518" s="38" t="s">
        <v>147</v>
      </c>
      <c r="B1518" s="38" t="s">
        <v>5239</v>
      </c>
      <c r="C1518" s="38" t="s">
        <v>5245</v>
      </c>
      <c r="D1518" s="38">
        <v>50</v>
      </c>
      <c r="E1518" s="38" t="s">
        <v>792</v>
      </c>
    </row>
    <row r="1519" spans="1:5">
      <c r="A1519" s="38" t="s">
        <v>150</v>
      </c>
      <c r="B1519" s="38" t="s">
        <v>5239</v>
      </c>
      <c r="C1519" s="38" t="s">
        <v>5244</v>
      </c>
      <c r="D1519" s="38">
        <v>50</v>
      </c>
      <c r="E1519" s="38" t="s">
        <v>792</v>
      </c>
    </row>
    <row r="1520" spans="1:5">
      <c r="A1520" s="38" t="s">
        <v>153</v>
      </c>
      <c r="B1520" s="38" t="s">
        <v>5239</v>
      </c>
      <c r="C1520" s="38" t="s">
        <v>5243</v>
      </c>
      <c r="D1520" s="38">
        <v>50</v>
      </c>
      <c r="E1520" s="38" t="s">
        <v>792</v>
      </c>
    </row>
    <row r="1521" spans="1:5">
      <c r="A1521" s="38" t="s">
        <v>5242</v>
      </c>
      <c r="B1521" s="38" t="s">
        <v>5239</v>
      </c>
      <c r="C1521" s="38" t="s">
        <v>5241</v>
      </c>
      <c r="D1521" s="38">
        <v>50</v>
      </c>
      <c r="E1521" s="38" t="s">
        <v>792</v>
      </c>
    </row>
    <row r="1522" spans="1:5">
      <c r="A1522" s="38" t="s">
        <v>5240</v>
      </c>
      <c r="B1522" s="38" t="s">
        <v>5239</v>
      </c>
      <c r="C1522" s="38" t="s">
        <v>5238</v>
      </c>
      <c r="D1522" s="38">
        <v>50</v>
      </c>
      <c r="E1522" s="38" t="s">
        <v>792</v>
      </c>
    </row>
    <row r="1523" spans="1:5">
      <c r="A1523" s="38" t="s">
        <v>701</v>
      </c>
      <c r="B1523" s="38" t="s">
        <v>5222</v>
      </c>
      <c r="C1523" s="38" t="s">
        <v>5232</v>
      </c>
      <c r="D1523" s="38">
        <v>50</v>
      </c>
      <c r="E1523" s="38" t="s">
        <v>792</v>
      </c>
    </row>
    <row r="1524" spans="1:5">
      <c r="A1524" s="38" t="s">
        <v>5237</v>
      </c>
      <c r="B1524" s="38" t="s">
        <v>5222</v>
      </c>
      <c r="C1524" s="38" t="s">
        <v>5230</v>
      </c>
      <c r="D1524" s="38">
        <v>50</v>
      </c>
      <c r="E1524" s="38" t="s">
        <v>792</v>
      </c>
    </row>
    <row r="1525" spans="1:5">
      <c r="A1525" s="38" t="s">
        <v>5236</v>
      </c>
      <c r="B1525" s="38" t="s">
        <v>5222</v>
      </c>
      <c r="C1525" s="38" t="s">
        <v>5228</v>
      </c>
      <c r="D1525" s="38">
        <v>50</v>
      </c>
      <c r="E1525" s="38" t="s">
        <v>792</v>
      </c>
    </row>
    <row r="1526" spans="1:5">
      <c r="A1526" s="38" t="s">
        <v>5235</v>
      </c>
      <c r="B1526" s="38" t="s">
        <v>5222</v>
      </c>
      <c r="C1526" s="38" t="s">
        <v>5226</v>
      </c>
      <c r="D1526" s="38">
        <v>50</v>
      </c>
      <c r="E1526" s="38" t="s">
        <v>792</v>
      </c>
    </row>
    <row r="1527" spans="1:5">
      <c r="A1527" s="38" t="s">
        <v>5234</v>
      </c>
      <c r="B1527" s="38" t="s">
        <v>5222</v>
      </c>
      <c r="C1527" s="38" t="s">
        <v>5224</v>
      </c>
      <c r="D1527" s="38">
        <v>50</v>
      </c>
      <c r="E1527" s="38" t="s">
        <v>792</v>
      </c>
    </row>
    <row r="1528" spans="1:5">
      <c r="A1528" s="38" t="s">
        <v>5233</v>
      </c>
      <c r="B1528" s="38" t="s">
        <v>5222</v>
      </c>
      <c r="C1528" s="38" t="s">
        <v>5221</v>
      </c>
      <c r="D1528" s="38">
        <v>50</v>
      </c>
      <c r="E1528" s="38" t="s">
        <v>792</v>
      </c>
    </row>
    <row r="1529" spans="1:5">
      <c r="A1529" s="38" t="s">
        <v>700</v>
      </c>
      <c r="B1529" s="38" t="s">
        <v>5222</v>
      </c>
      <c r="C1529" s="38" t="s">
        <v>5232</v>
      </c>
      <c r="D1529" s="38">
        <v>50</v>
      </c>
      <c r="E1529" s="38" t="s">
        <v>792</v>
      </c>
    </row>
    <row r="1530" spans="1:5">
      <c r="A1530" s="38" t="s">
        <v>5231</v>
      </c>
      <c r="B1530" s="38" t="s">
        <v>5222</v>
      </c>
      <c r="C1530" s="38" t="s">
        <v>5230</v>
      </c>
      <c r="D1530" s="38">
        <v>50</v>
      </c>
      <c r="E1530" s="38" t="s">
        <v>792</v>
      </c>
    </row>
    <row r="1531" spans="1:5">
      <c r="A1531" s="38" t="s">
        <v>5229</v>
      </c>
      <c r="B1531" s="38" t="s">
        <v>5222</v>
      </c>
      <c r="C1531" s="38" t="s">
        <v>5228</v>
      </c>
      <c r="D1531" s="38">
        <v>50</v>
      </c>
      <c r="E1531" s="38" t="s">
        <v>792</v>
      </c>
    </row>
    <row r="1532" spans="1:5">
      <c r="A1532" s="38" t="s">
        <v>5227</v>
      </c>
      <c r="B1532" s="38" t="s">
        <v>5222</v>
      </c>
      <c r="C1532" s="38" t="s">
        <v>5226</v>
      </c>
      <c r="D1532" s="38">
        <v>50</v>
      </c>
      <c r="E1532" s="38" t="s">
        <v>792</v>
      </c>
    </row>
    <row r="1533" spans="1:5">
      <c r="A1533" s="38" t="s">
        <v>5225</v>
      </c>
      <c r="B1533" s="38" t="s">
        <v>5222</v>
      </c>
      <c r="C1533" s="38" t="s">
        <v>5224</v>
      </c>
      <c r="D1533" s="38">
        <v>50</v>
      </c>
      <c r="E1533" s="38" t="s">
        <v>792</v>
      </c>
    </row>
    <row r="1534" spans="1:5">
      <c r="A1534" s="38" t="s">
        <v>5223</v>
      </c>
      <c r="B1534" s="38" t="s">
        <v>5222</v>
      </c>
      <c r="C1534" s="38" t="s">
        <v>5221</v>
      </c>
      <c r="D1534" s="38">
        <v>50</v>
      </c>
      <c r="E1534" s="38" t="s">
        <v>792</v>
      </c>
    </row>
    <row r="1535" spans="1:5">
      <c r="A1535" s="38" t="s">
        <v>5220</v>
      </c>
      <c r="B1535" s="38" t="s">
        <v>5217</v>
      </c>
      <c r="C1535" s="38" t="s">
        <v>5218</v>
      </c>
      <c r="D1535" s="38">
        <v>50</v>
      </c>
      <c r="E1535" s="38" t="s">
        <v>792</v>
      </c>
    </row>
    <row r="1536" spans="1:5">
      <c r="A1536" s="38" t="s">
        <v>703</v>
      </c>
      <c r="B1536" s="38" t="s">
        <v>5217</v>
      </c>
      <c r="C1536" s="38" t="s">
        <v>5216</v>
      </c>
      <c r="D1536" s="38">
        <v>50</v>
      </c>
      <c r="E1536" s="38" t="s">
        <v>792</v>
      </c>
    </row>
    <row r="1537" spans="1:5">
      <c r="A1537" s="38" t="s">
        <v>5219</v>
      </c>
      <c r="B1537" s="38" t="s">
        <v>5217</v>
      </c>
      <c r="C1537" s="38" t="s">
        <v>5218</v>
      </c>
      <c r="D1537" s="38">
        <v>50</v>
      </c>
      <c r="E1537" s="38" t="s">
        <v>792</v>
      </c>
    </row>
    <row r="1538" spans="1:5">
      <c r="A1538" s="38" t="s">
        <v>702</v>
      </c>
      <c r="B1538" s="38" t="s">
        <v>5217</v>
      </c>
      <c r="C1538" s="38" t="s">
        <v>5216</v>
      </c>
      <c r="D1538" s="38">
        <v>50</v>
      </c>
      <c r="E1538" s="38" t="s">
        <v>792</v>
      </c>
    </row>
    <row r="1539" spans="1:5">
      <c r="A1539" s="38" t="s">
        <v>5215</v>
      </c>
      <c r="B1539" s="38" t="s">
        <v>5214</v>
      </c>
      <c r="C1539" s="38" t="s">
        <v>5213</v>
      </c>
      <c r="D1539" s="38">
        <v>50</v>
      </c>
      <c r="E1539" s="38" t="s">
        <v>792</v>
      </c>
    </row>
    <row r="1540" spans="1:5">
      <c r="A1540" s="38" t="s">
        <v>5212</v>
      </c>
      <c r="B1540" s="38" t="s">
        <v>5203</v>
      </c>
      <c r="C1540" s="38" t="s">
        <v>5205</v>
      </c>
      <c r="D1540" s="38">
        <v>50</v>
      </c>
      <c r="E1540" s="38" t="s">
        <v>792</v>
      </c>
    </row>
    <row r="1541" spans="1:5">
      <c r="A1541" s="38" t="s">
        <v>5211</v>
      </c>
      <c r="B1541" s="38" t="s">
        <v>5203</v>
      </c>
      <c r="C1541" s="38" t="s">
        <v>5205</v>
      </c>
      <c r="D1541" s="38">
        <v>50</v>
      </c>
      <c r="E1541" s="38" t="s">
        <v>792</v>
      </c>
    </row>
    <row r="1542" spans="1:5">
      <c r="A1542" s="38" t="s">
        <v>5210</v>
      </c>
      <c r="B1542" s="38" t="s">
        <v>5203</v>
      </c>
      <c r="C1542" s="38" t="s">
        <v>5202</v>
      </c>
      <c r="D1542" s="38">
        <v>50</v>
      </c>
      <c r="E1542" s="38" t="s">
        <v>792</v>
      </c>
    </row>
    <row r="1543" spans="1:5">
      <c r="A1543" s="38" t="s">
        <v>5209</v>
      </c>
      <c r="B1543" s="38" t="s">
        <v>5203</v>
      </c>
      <c r="C1543" s="38" t="s">
        <v>5202</v>
      </c>
      <c r="D1543" s="38">
        <v>50</v>
      </c>
      <c r="E1543" s="38" t="s">
        <v>792</v>
      </c>
    </row>
    <row r="1544" spans="1:5">
      <c r="A1544" s="38" t="s">
        <v>5208</v>
      </c>
      <c r="B1544" s="38" t="s">
        <v>5203</v>
      </c>
      <c r="C1544" s="38" t="s">
        <v>5205</v>
      </c>
      <c r="D1544" s="38">
        <v>50</v>
      </c>
      <c r="E1544" s="38" t="s">
        <v>792</v>
      </c>
    </row>
    <row r="1545" spans="1:5">
      <c r="A1545" s="38" t="s">
        <v>5207</v>
      </c>
      <c r="B1545" s="38" t="s">
        <v>5203</v>
      </c>
      <c r="C1545" s="38" t="s">
        <v>5202</v>
      </c>
      <c r="D1545" s="38">
        <v>50</v>
      </c>
      <c r="E1545" s="38" t="s">
        <v>792</v>
      </c>
    </row>
    <row r="1546" spans="1:5">
      <c r="A1546" s="38" t="s">
        <v>5206</v>
      </c>
      <c r="B1546" s="38" t="s">
        <v>5203</v>
      </c>
      <c r="C1546" s="38" t="s">
        <v>5205</v>
      </c>
      <c r="D1546" s="38">
        <v>50</v>
      </c>
      <c r="E1546" s="38" t="s">
        <v>792</v>
      </c>
    </row>
    <row r="1547" spans="1:5">
      <c r="A1547" s="38" t="s">
        <v>5204</v>
      </c>
      <c r="B1547" s="38" t="s">
        <v>5203</v>
      </c>
      <c r="C1547" s="38" t="s">
        <v>5202</v>
      </c>
      <c r="D1547" s="38">
        <v>50</v>
      </c>
      <c r="E1547" s="38" t="s">
        <v>792</v>
      </c>
    </row>
    <row r="1548" spans="1:5">
      <c r="A1548" s="38" t="s">
        <v>5201</v>
      </c>
      <c r="B1548" s="38" t="s">
        <v>5192</v>
      </c>
      <c r="C1548" s="38" t="s">
        <v>5200</v>
      </c>
      <c r="D1548" s="38">
        <v>50</v>
      </c>
      <c r="E1548" s="38" t="s">
        <v>792</v>
      </c>
    </row>
    <row r="1549" spans="1:5">
      <c r="A1549" s="38" t="s">
        <v>5199</v>
      </c>
      <c r="B1549" s="38" t="s">
        <v>5192</v>
      </c>
      <c r="C1549" s="38" t="s">
        <v>5198</v>
      </c>
      <c r="D1549" s="38">
        <v>50</v>
      </c>
      <c r="E1549" s="38" t="s">
        <v>792</v>
      </c>
    </row>
    <row r="1550" spans="1:5">
      <c r="A1550" s="38" t="s">
        <v>5197</v>
      </c>
      <c r="B1550" s="38" t="s">
        <v>5192</v>
      </c>
      <c r="C1550" s="38" t="s">
        <v>5196</v>
      </c>
      <c r="D1550" s="38">
        <v>50</v>
      </c>
      <c r="E1550" s="38" t="s">
        <v>792</v>
      </c>
    </row>
    <row r="1551" spans="1:5">
      <c r="A1551" s="38" t="s">
        <v>5195</v>
      </c>
      <c r="B1551" s="38" t="s">
        <v>5192</v>
      </c>
      <c r="C1551" s="38" t="s">
        <v>5194</v>
      </c>
      <c r="D1551" s="38">
        <v>50</v>
      </c>
      <c r="E1551" s="38" t="s">
        <v>792</v>
      </c>
    </row>
    <row r="1552" spans="1:5">
      <c r="A1552" s="38" t="s">
        <v>5193</v>
      </c>
      <c r="B1552" s="38" t="s">
        <v>5192</v>
      </c>
      <c r="C1552" s="38" t="s">
        <v>5191</v>
      </c>
      <c r="D1552" s="38">
        <v>50</v>
      </c>
      <c r="E1552" s="38" t="s">
        <v>792</v>
      </c>
    </row>
    <row r="1553" spans="1:5">
      <c r="A1553" s="38" t="s">
        <v>5190</v>
      </c>
      <c r="B1553" s="38" t="s">
        <v>5187</v>
      </c>
      <c r="C1553" s="38" t="s">
        <v>5186</v>
      </c>
      <c r="D1553" s="38">
        <v>50</v>
      </c>
      <c r="E1553" s="38" t="s">
        <v>792</v>
      </c>
    </row>
    <row r="1554" spans="1:5">
      <c r="A1554" s="38" t="s">
        <v>5189</v>
      </c>
      <c r="B1554" s="38" t="s">
        <v>5187</v>
      </c>
      <c r="C1554" s="38" t="s">
        <v>5186</v>
      </c>
      <c r="D1554" s="38">
        <v>50</v>
      </c>
      <c r="E1554" s="38" t="s">
        <v>792</v>
      </c>
    </row>
    <row r="1555" spans="1:5">
      <c r="A1555" s="38" t="s">
        <v>5188</v>
      </c>
      <c r="B1555" s="38" t="s">
        <v>5187</v>
      </c>
      <c r="C1555" s="38" t="s">
        <v>5186</v>
      </c>
      <c r="D1555" s="38">
        <v>50</v>
      </c>
      <c r="E1555" s="38" t="s">
        <v>792</v>
      </c>
    </row>
    <row r="1556" spans="1:5">
      <c r="A1556" s="38" t="s">
        <v>5185</v>
      </c>
      <c r="B1556" s="38" t="s">
        <v>5171</v>
      </c>
      <c r="C1556" s="38" t="s">
        <v>5179</v>
      </c>
      <c r="D1556" s="38">
        <v>50</v>
      </c>
      <c r="E1556" s="38" t="s">
        <v>792</v>
      </c>
    </row>
    <row r="1557" spans="1:5">
      <c r="A1557" s="38" t="s">
        <v>5184</v>
      </c>
      <c r="B1557" s="38" t="s">
        <v>5171</v>
      </c>
      <c r="C1557" s="38" t="s">
        <v>5177</v>
      </c>
      <c r="D1557" s="38">
        <v>50</v>
      </c>
      <c r="E1557" s="38" t="s">
        <v>792</v>
      </c>
    </row>
    <row r="1558" spans="1:5">
      <c r="A1558" s="38" t="s">
        <v>5183</v>
      </c>
      <c r="B1558" s="38" t="s">
        <v>5171</v>
      </c>
      <c r="C1558" s="38" t="s">
        <v>5175</v>
      </c>
      <c r="D1558" s="38">
        <v>50</v>
      </c>
      <c r="E1558" s="38" t="s">
        <v>792</v>
      </c>
    </row>
    <row r="1559" spans="1:5">
      <c r="A1559" s="38" t="s">
        <v>5182</v>
      </c>
      <c r="B1559" s="38" t="s">
        <v>5171</v>
      </c>
      <c r="C1559" s="38" t="s">
        <v>5173</v>
      </c>
      <c r="D1559" s="38">
        <v>50</v>
      </c>
      <c r="E1559" s="38" t="s">
        <v>792</v>
      </c>
    </row>
    <row r="1560" spans="1:5">
      <c r="A1560" s="38" t="s">
        <v>5181</v>
      </c>
      <c r="B1560" s="38" t="s">
        <v>5171</v>
      </c>
      <c r="C1560" s="38" t="s">
        <v>5170</v>
      </c>
      <c r="D1560" s="38">
        <v>50</v>
      </c>
      <c r="E1560" s="38" t="s">
        <v>792</v>
      </c>
    </row>
    <row r="1561" spans="1:5">
      <c r="A1561" s="38" t="s">
        <v>5180</v>
      </c>
      <c r="B1561" s="38" t="s">
        <v>5171</v>
      </c>
      <c r="C1561" s="38" t="s">
        <v>5179</v>
      </c>
      <c r="D1561" s="38">
        <v>50</v>
      </c>
      <c r="E1561" s="38" t="s">
        <v>792</v>
      </c>
    </row>
    <row r="1562" spans="1:5">
      <c r="A1562" s="38" t="s">
        <v>5178</v>
      </c>
      <c r="B1562" s="38" t="s">
        <v>5171</v>
      </c>
      <c r="C1562" s="38" t="s">
        <v>5177</v>
      </c>
      <c r="D1562" s="38">
        <v>50</v>
      </c>
      <c r="E1562" s="38" t="s">
        <v>792</v>
      </c>
    </row>
    <row r="1563" spans="1:5">
      <c r="A1563" s="38" t="s">
        <v>5176</v>
      </c>
      <c r="B1563" s="38" t="s">
        <v>5171</v>
      </c>
      <c r="C1563" s="38" t="s">
        <v>5175</v>
      </c>
      <c r="D1563" s="38">
        <v>50</v>
      </c>
      <c r="E1563" s="38" t="s">
        <v>792</v>
      </c>
    </row>
    <row r="1564" spans="1:5">
      <c r="A1564" s="38" t="s">
        <v>5174</v>
      </c>
      <c r="B1564" s="38" t="s">
        <v>5171</v>
      </c>
      <c r="C1564" s="38" t="s">
        <v>5173</v>
      </c>
      <c r="D1564" s="38">
        <v>50</v>
      </c>
      <c r="E1564" s="38" t="s">
        <v>792</v>
      </c>
    </row>
    <row r="1565" spans="1:5">
      <c r="A1565" s="38" t="s">
        <v>5172</v>
      </c>
      <c r="B1565" s="38" t="s">
        <v>5171</v>
      </c>
      <c r="C1565" s="38" t="s">
        <v>5170</v>
      </c>
      <c r="D1565" s="38">
        <v>50</v>
      </c>
      <c r="E1565" s="38" t="s">
        <v>792</v>
      </c>
    </row>
    <row r="1566" spans="1:5">
      <c r="A1566" s="38" t="s">
        <v>5169</v>
      </c>
      <c r="B1566" s="38" t="s">
        <v>5162</v>
      </c>
      <c r="C1566" s="38" t="s">
        <v>5164</v>
      </c>
      <c r="D1566" s="38">
        <v>50</v>
      </c>
      <c r="E1566" s="38" t="s">
        <v>792</v>
      </c>
    </row>
    <row r="1567" spans="1:5">
      <c r="A1567" s="38" t="s">
        <v>5168</v>
      </c>
      <c r="B1567" s="38" t="s">
        <v>5162</v>
      </c>
      <c r="C1567" s="38" t="s">
        <v>5161</v>
      </c>
      <c r="D1567" s="38">
        <v>50</v>
      </c>
      <c r="E1567" s="38" t="s">
        <v>792</v>
      </c>
    </row>
    <row r="1568" spans="1:5">
      <c r="A1568" s="38" t="s">
        <v>5167</v>
      </c>
      <c r="B1568" s="38" t="s">
        <v>5162</v>
      </c>
      <c r="C1568" s="38" t="s">
        <v>5164</v>
      </c>
      <c r="D1568" s="38">
        <v>50</v>
      </c>
      <c r="E1568" s="38" t="s">
        <v>792</v>
      </c>
    </row>
    <row r="1569" spans="1:5">
      <c r="A1569" s="38" t="s">
        <v>5166</v>
      </c>
      <c r="B1569" s="38" t="s">
        <v>5162</v>
      </c>
      <c r="C1569" s="38" t="s">
        <v>5161</v>
      </c>
      <c r="D1569" s="38">
        <v>50</v>
      </c>
      <c r="E1569" s="38" t="s">
        <v>792</v>
      </c>
    </row>
    <row r="1570" spans="1:5">
      <c r="A1570" s="38" t="s">
        <v>5165</v>
      </c>
      <c r="B1570" s="38" t="s">
        <v>5162</v>
      </c>
      <c r="C1570" s="38" t="s">
        <v>5164</v>
      </c>
      <c r="D1570" s="38">
        <v>50</v>
      </c>
      <c r="E1570" s="38" t="s">
        <v>792</v>
      </c>
    </row>
    <row r="1571" spans="1:5">
      <c r="A1571" s="38" t="s">
        <v>5163</v>
      </c>
      <c r="B1571" s="38" t="s">
        <v>5162</v>
      </c>
      <c r="C1571" s="38" t="s">
        <v>5161</v>
      </c>
      <c r="D1571" s="38">
        <v>50</v>
      </c>
      <c r="E1571" s="38" t="s">
        <v>792</v>
      </c>
    </row>
    <row r="1572" spans="1:5">
      <c r="A1572" s="38" t="s">
        <v>5160</v>
      </c>
      <c r="B1572" s="38" t="s">
        <v>5158</v>
      </c>
      <c r="C1572" s="38" t="s">
        <v>5157</v>
      </c>
      <c r="D1572" s="38">
        <v>50</v>
      </c>
      <c r="E1572" s="38" t="s">
        <v>792</v>
      </c>
    </row>
    <row r="1573" spans="1:5">
      <c r="A1573" s="38" t="s">
        <v>5159</v>
      </c>
      <c r="B1573" s="38" t="s">
        <v>5158</v>
      </c>
      <c r="C1573" s="38" t="s">
        <v>5157</v>
      </c>
      <c r="D1573" s="38">
        <v>50</v>
      </c>
      <c r="E1573" s="38" t="s">
        <v>792</v>
      </c>
    </row>
    <row r="1574" spans="1:5">
      <c r="A1574" s="38" t="s">
        <v>5156</v>
      </c>
      <c r="B1574" s="38" t="s">
        <v>5139</v>
      </c>
      <c r="C1574" s="38" t="s">
        <v>5155</v>
      </c>
      <c r="D1574" s="38">
        <v>50</v>
      </c>
      <c r="E1574" s="38" t="s">
        <v>792</v>
      </c>
    </row>
    <row r="1575" spans="1:5">
      <c r="A1575" s="38" t="s">
        <v>5154</v>
      </c>
      <c r="B1575" s="38" t="s">
        <v>5139</v>
      </c>
      <c r="C1575" s="38" t="s">
        <v>5153</v>
      </c>
      <c r="D1575" s="38">
        <v>50</v>
      </c>
      <c r="E1575" s="38" t="s">
        <v>792</v>
      </c>
    </row>
    <row r="1576" spans="1:5">
      <c r="A1576" s="38" t="s">
        <v>5152</v>
      </c>
      <c r="B1576" s="38" t="s">
        <v>5139</v>
      </c>
      <c r="C1576" s="38" t="s">
        <v>5151</v>
      </c>
      <c r="D1576" s="38">
        <v>50</v>
      </c>
      <c r="E1576" s="38" t="s">
        <v>792</v>
      </c>
    </row>
    <row r="1577" spans="1:5">
      <c r="A1577" s="38" t="s">
        <v>5150</v>
      </c>
      <c r="B1577" s="38" t="s">
        <v>5139</v>
      </c>
      <c r="C1577" s="38" t="s">
        <v>5149</v>
      </c>
      <c r="D1577" s="38">
        <v>50</v>
      </c>
      <c r="E1577" s="38" t="s">
        <v>792</v>
      </c>
    </row>
    <row r="1578" spans="1:5">
      <c r="A1578" s="38" t="s">
        <v>5148</v>
      </c>
      <c r="B1578" s="38" t="s">
        <v>5139</v>
      </c>
      <c r="C1578" s="38" t="s">
        <v>5147</v>
      </c>
      <c r="D1578" s="38">
        <v>50</v>
      </c>
      <c r="E1578" s="38" t="s">
        <v>792</v>
      </c>
    </row>
    <row r="1579" spans="1:5">
      <c r="A1579" s="38" t="s">
        <v>5146</v>
      </c>
      <c r="B1579" s="38" t="s">
        <v>5139</v>
      </c>
      <c r="C1579" s="38" t="s">
        <v>5145</v>
      </c>
      <c r="D1579" s="38">
        <v>50</v>
      </c>
      <c r="E1579" s="38" t="s">
        <v>792</v>
      </c>
    </row>
    <row r="1580" spans="1:5">
      <c r="A1580" s="38" t="s">
        <v>5144</v>
      </c>
      <c r="B1580" s="38" t="s">
        <v>5139</v>
      </c>
      <c r="C1580" s="38" t="s">
        <v>5143</v>
      </c>
      <c r="D1580" s="38">
        <v>50</v>
      </c>
      <c r="E1580" s="38" t="s">
        <v>792</v>
      </c>
    </row>
    <row r="1581" spans="1:5">
      <c r="A1581" s="38" t="s">
        <v>5142</v>
      </c>
      <c r="B1581" s="38" t="s">
        <v>5139</v>
      </c>
      <c r="C1581" s="38" t="s">
        <v>5141</v>
      </c>
      <c r="D1581" s="38">
        <v>50</v>
      </c>
      <c r="E1581" s="38" t="s">
        <v>792</v>
      </c>
    </row>
    <row r="1582" spans="1:5">
      <c r="A1582" s="38" t="s">
        <v>5140</v>
      </c>
      <c r="B1582" s="38" t="s">
        <v>5139</v>
      </c>
      <c r="C1582" s="38" t="s">
        <v>5138</v>
      </c>
      <c r="D1582" s="38">
        <v>50</v>
      </c>
      <c r="E1582" s="38" t="s">
        <v>792</v>
      </c>
    </row>
    <row r="1583" spans="1:5">
      <c r="A1583" s="38" t="s">
        <v>155</v>
      </c>
      <c r="B1583" s="38" t="s">
        <v>5137</v>
      </c>
      <c r="C1583" s="38" t="s">
        <v>5136</v>
      </c>
      <c r="D1583" s="38">
        <v>50</v>
      </c>
      <c r="E1583" s="38" t="s">
        <v>792</v>
      </c>
    </row>
    <row r="1584" spans="1:5">
      <c r="A1584" s="38" t="s">
        <v>154</v>
      </c>
      <c r="B1584" s="38" t="s">
        <v>5137</v>
      </c>
      <c r="C1584" s="38" t="s">
        <v>5136</v>
      </c>
      <c r="D1584" s="38">
        <v>50</v>
      </c>
      <c r="E1584" s="38" t="s">
        <v>792</v>
      </c>
    </row>
    <row r="1585" spans="1:5">
      <c r="A1585" s="38" t="s">
        <v>5135</v>
      </c>
      <c r="B1585" s="38" t="s">
        <v>5132</v>
      </c>
      <c r="C1585" s="38" t="s">
        <v>5134</v>
      </c>
      <c r="D1585" s="38">
        <v>50</v>
      </c>
      <c r="E1585" s="38" t="s">
        <v>792</v>
      </c>
    </row>
    <row r="1586" spans="1:5">
      <c r="A1586" s="38" t="s">
        <v>5133</v>
      </c>
      <c r="B1586" s="38" t="s">
        <v>5132</v>
      </c>
      <c r="C1586" s="38" t="s">
        <v>5131</v>
      </c>
      <c r="D1586" s="38">
        <v>50</v>
      </c>
      <c r="E1586" s="38" t="s">
        <v>792</v>
      </c>
    </row>
    <row r="1587" spans="1:5">
      <c r="A1587" s="38" t="s">
        <v>5130</v>
      </c>
      <c r="B1587" s="38" t="s">
        <v>5121</v>
      </c>
      <c r="C1587" s="38" t="s">
        <v>5123</v>
      </c>
      <c r="D1587" s="38">
        <v>50</v>
      </c>
      <c r="E1587" s="38" t="s">
        <v>792</v>
      </c>
    </row>
    <row r="1588" spans="1:5">
      <c r="A1588" s="38" t="s">
        <v>5129</v>
      </c>
      <c r="B1588" s="38" t="s">
        <v>5121</v>
      </c>
      <c r="C1588" s="38" t="s">
        <v>5123</v>
      </c>
      <c r="D1588" s="38">
        <v>50</v>
      </c>
      <c r="E1588" s="38" t="s">
        <v>792</v>
      </c>
    </row>
    <row r="1589" spans="1:5">
      <c r="A1589" s="38" t="s">
        <v>5128</v>
      </c>
      <c r="B1589" s="38" t="s">
        <v>5121</v>
      </c>
      <c r="C1589" s="38" t="s">
        <v>5120</v>
      </c>
      <c r="D1589" s="38">
        <v>50</v>
      </c>
      <c r="E1589" s="38" t="s">
        <v>792</v>
      </c>
    </row>
    <row r="1590" spans="1:5">
      <c r="A1590" s="38" t="s">
        <v>5127</v>
      </c>
      <c r="B1590" s="38" t="s">
        <v>5121</v>
      </c>
      <c r="C1590" s="38" t="s">
        <v>5120</v>
      </c>
      <c r="D1590" s="38">
        <v>50</v>
      </c>
      <c r="E1590" s="38" t="s">
        <v>792</v>
      </c>
    </row>
    <row r="1591" spans="1:5">
      <c r="A1591" s="38" t="s">
        <v>5126</v>
      </c>
      <c r="B1591" s="38" t="s">
        <v>5121</v>
      </c>
      <c r="C1591" s="38" t="s">
        <v>5123</v>
      </c>
      <c r="D1591" s="38">
        <v>50</v>
      </c>
      <c r="E1591" s="38" t="s">
        <v>792</v>
      </c>
    </row>
    <row r="1592" spans="1:5">
      <c r="A1592" s="38" t="s">
        <v>5125</v>
      </c>
      <c r="B1592" s="38" t="s">
        <v>5121</v>
      </c>
      <c r="C1592" s="38" t="s">
        <v>5120</v>
      </c>
      <c r="D1592" s="38">
        <v>50</v>
      </c>
      <c r="E1592" s="38" t="s">
        <v>792</v>
      </c>
    </row>
    <row r="1593" spans="1:5">
      <c r="A1593" s="38" t="s">
        <v>5124</v>
      </c>
      <c r="B1593" s="38" t="s">
        <v>5121</v>
      </c>
      <c r="C1593" s="38" t="s">
        <v>5123</v>
      </c>
      <c r="D1593" s="38">
        <v>50</v>
      </c>
      <c r="E1593" s="38" t="s">
        <v>792</v>
      </c>
    </row>
    <row r="1594" spans="1:5">
      <c r="A1594" s="38" t="s">
        <v>5122</v>
      </c>
      <c r="B1594" s="38" t="s">
        <v>5121</v>
      </c>
      <c r="C1594" s="38" t="s">
        <v>5120</v>
      </c>
      <c r="D1594" s="38">
        <v>50</v>
      </c>
      <c r="E1594" s="38" t="s">
        <v>792</v>
      </c>
    </row>
    <row r="1595" spans="1:5">
      <c r="A1595" s="38" t="s">
        <v>705</v>
      </c>
      <c r="B1595" s="38" t="s">
        <v>5112</v>
      </c>
      <c r="C1595" s="38" t="s">
        <v>5117</v>
      </c>
      <c r="D1595" s="38">
        <v>50</v>
      </c>
      <c r="E1595" s="38" t="s">
        <v>792</v>
      </c>
    </row>
    <row r="1596" spans="1:5">
      <c r="A1596" s="38" t="s">
        <v>707</v>
      </c>
      <c r="B1596" s="38" t="s">
        <v>5112</v>
      </c>
      <c r="C1596" s="38" t="s">
        <v>5116</v>
      </c>
      <c r="D1596" s="38">
        <v>50</v>
      </c>
      <c r="E1596" s="38" t="s">
        <v>792</v>
      </c>
    </row>
    <row r="1597" spans="1:5">
      <c r="A1597" s="38" t="s">
        <v>5119</v>
      </c>
      <c r="B1597" s="38" t="s">
        <v>5112</v>
      </c>
      <c r="C1597" s="38" t="s">
        <v>5114</v>
      </c>
      <c r="D1597" s="38">
        <v>50</v>
      </c>
      <c r="E1597" s="38" t="s">
        <v>792</v>
      </c>
    </row>
    <row r="1598" spans="1:5">
      <c r="A1598" s="38" t="s">
        <v>5118</v>
      </c>
      <c r="B1598" s="38" t="s">
        <v>5112</v>
      </c>
      <c r="C1598" s="38" t="s">
        <v>5111</v>
      </c>
      <c r="D1598" s="38">
        <v>50</v>
      </c>
      <c r="E1598" s="38" t="s">
        <v>792</v>
      </c>
    </row>
    <row r="1599" spans="1:5">
      <c r="A1599" s="38" t="s">
        <v>704</v>
      </c>
      <c r="B1599" s="38" t="s">
        <v>5112</v>
      </c>
      <c r="C1599" s="38" t="s">
        <v>5117</v>
      </c>
      <c r="D1599" s="38">
        <v>50</v>
      </c>
      <c r="E1599" s="38" t="s">
        <v>792</v>
      </c>
    </row>
    <row r="1600" spans="1:5">
      <c r="A1600" s="38" t="s">
        <v>706</v>
      </c>
      <c r="B1600" s="38" t="s">
        <v>5112</v>
      </c>
      <c r="C1600" s="38" t="s">
        <v>5116</v>
      </c>
      <c r="D1600" s="38">
        <v>50</v>
      </c>
      <c r="E1600" s="38" t="s">
        <v>792</v>
      </c>
    </row>
    <row r="1601" spans="1:5">
      <c r="A1601" s="38" t="s">
        <v>5115</v>
      </c>
      <c r="B1601" s="38" t="s">
        <v>5112</v>
      </c>
      <c r="C1601" s="38" t="s">
        <v>5114</v>
      </c>
      <c r="D1601" s="38">
        <v>50</v>
      </c>
      <c r="E1601" s="38" t="s">
        <v>792</v>
      </c>
    </row>
    <row r="1602" spans="1:5">
      <c r="A1602" s="38" t="s">
        <v>5113</v>
      </c>
      <c r="B1602" s="38" t="s">
        <v>5112</v>
      </c>
      <c r="C1602" s="38" t="s">
        <v>5111</v>
      </c>
      <c r="D1602" s="38">
        <v>50</v>
      </c>
      <c r="E1602" s="38" t="s">
        <v>792</v>
      </c>
    </row>
    <row r="1603" spans="1:5">
      <c r="A1603" s="38" t="s">
        <v>5110</v>
      </c>
      <c r="B1603" s="38" t="s">
        <v>5092</v>
      </c>
      <c r="C1603" s="38" t="s">
        <v>5098</v>
      </c>
      <c r="D1603" s="38">
        <v>50</v>
      </c>
      <c r="E1603" s="38" t="s">
        <v>792</v>
      </c>
    </row>
    <row r="1604" spans="1:5">
      <c r="A1604" s="38" t="s">
        <v>5109</v>
      </c>
      <c r="B1604" s="38" t="s">
        <v>5092</v>
      </c>
      <c r="C1604" s="38" t="s">
        <v>5098</v>
      </c>
      <c r="D1604" s="38">
        <v>50</v>
      </c>
      <c r="E1604" s="38" t="s">
        <v>792</v>
      </c>
    </row>
    <row r="1605" spans="1:5">
      <c r="A1605" s="38" t="s">
        <v>5108</v>
      </c>
      <c r="B1605" s="38" t="s">
        <v>5092</v>
      </c>
      <c r="C1605" s="38" t="s">
        <v>5096</v>
      </c>
      <c r="D1605" s="38">
        <v>50</v>
      </c>
      <c r="E1605" s="38" t="s">
        <v>792</v>
      </c>
    </row>
    <row r="1606" spans="1:5">
      <c r="A1606" s="38" t="s">
        <v>5107</v>
      </c>
      <c r="B1606" s="38" t="s">
        <v>5092</v>
      </c>
      <c r="C1606" s="38" t="s">
        <v>5094</v>
      </c>
      <c r="D1606" s="38">
        <v>50</v>
      </c>
      <c r="E1606" s="38" t="s">
        <v>792</v>
      </c>
    </row>
    <row r="1607" spans="1:5">
      <c r="A1607" s="38" t="s">
        <v>5106</v>
      </c>
      <c r="B1607" s="38" t="s">
        <v>5092</v>
      </c>
      <c r="C1607" s="38" t="s">
        <v>5091</v>
      </c>
      <c r="D1607" s="38">
        <v>50</v>
      </c>
      <c r="E1607" s="38" t="s">
        <v>792</v>
      </c>
    </row>
    <row r="1608" spans="1:5">
      <c r="A1608" s="38" t="s">
        <v>5105</v>
      </c>
      <c r="B1608" s="38" t="s">
        <v>5092</v>
      </c>
      <c r="C1608" s="38" t="s">
        <v>5091</v>
      </c>
      <c r="D1608" s="38">
        <v>50</v>
      </c>
      <c r="E1608" s="38" t="s">
        <v>792</v>
      </c>
    </row>
    <row r="1609" spans="1:5">
      <c r="A1609" s="38" t="s">
        <v>5104</v>
      </c>
      <c r="B1609" s="38" t="s">
        <v>5092</v>
      </c>
      <c r="C1609" s="38" t="s">
        <v>5094</v>
      </c>
      <c r="D1609" s="38">
        <v>50</v>
      </c>
      <c r="E1609" s="38" t="s">
        <v>792</v>
      </c>
    </row>
    <row r="1610" spans="1:5">
      <c r="A1610" s="38" t="s">
        <v>5103</v>
      </c>
      <c r="B1610" s="38" t="s">
        <v>5092</v>
      </c>
      <c r="C1610" s="38" t="s">
        <v>5098</v>
      </c>
      <c r="D1610" s="38">
        <v>50</v>
      </c>
      <c r="E1610" s="38" t="s">
        <v>792</v>
      </c>
    </row>
    <row r="1611" spans="1:5">
      <c r="A1611" s="38" t="s">
        <v>5102</v>
      </c>
      <c r="B1611" s="38" t="s">
        <v>5092</v>
      </c>
      <c r="C1611" s="38" t="s">
        <v>5096</v>
      </c>
      <c r="D1611" s="38">
        <v>50</v>
      </c>
      <c r="E1611" s="38" t="s">
        <v>792</v>
      </c>
    </row>
    <row r="1612" spans="1:5">
      <c r="A1612" s="38" t="s">
        <v>5101</v>
      </c>
      <c r="B1612" s="38" t="s">
        <v>5092</v>
      </c>
      <c r="C1612" s="38" t="s">
        <v>5094</v>
      </c>
      <c r="D1612" s="38">
        <v>50</v>
      </c>
      <c r="E1612" s="38" t="s">
        <v>792</v>
      </c>
    </row>
    <row r="1613" spans="1:5">
      <c r="A1613" s="38" t="s">
        <v>5100</v>
      </c>
      <c r="B1613" s="38" t="s">
        <v>5092</v>
      </c>
      <c r="C1613" s="38" t="s">
        <v>5091</v>
      </c>
      <c r="D1613" s="38">
        <v>50</v>
      </c>
      <c r="E1613" s="38" t="s">
        <v>792</v>
      </c>
    </row>
    <row r="1614" spans="1:5">
      <c r="A1614" s="38" t="s">
        <v>5099</v>
      </c>
      <c r="B1614" s="38" t="s">
        <v>5092</v>
      </c>
      <c r="C1614" s="38" t="s">
        <v>5098</v>
      </c>
      <c r="D1614" s="38">
        <v>50</v>
      </c>
      <c r="E1614" s="38" t="s">
        <v>792</v>
      </c>
    </row>
    <row r="1615" spans="1:5">
      <c r="A1615" s="38" t="s">
        <v>5097</v>
      </c>
      <c r="B1615" s="38" t="s">
        <v>5092</v>
      </c>
      <c r="C1615" s="38" t="s">
        <v>5096</v>
      </c>
      <c r="D1615" s="38">
        <v>50</v>
      </c>
      <c r="E1615" s="38" t="s">
        <v>792</v>
      </c>
    </row>
    <row r="1616" spans="1:5">
      <c r="A1616" s="38" t="s">
        <v>5095</v>
      </c>
      <c r="B1616" s="38" t="s">
        <v>5092</v>
      </c>
      <c r="C1616" s="38" t="s">
        <v>5094</v>
      </c>
      <c r="D1616" s="38">
        <v>50</v>
      </c>
      <c r="E1616" s="38" t="s">
        <v>792</v>
      </c>
    </row>
    <row r="1617" spans="1:5">
      <c r="A1617" s="38" t="s">
        <v>5093</v>
      </c>
      <c r="B1617" s="38" t="s">
        <v>5092</v>
      </c>
      <c r="C1617" s="38" t="s">
        <v>5091</v>
      </c>
      <c r="D1617" s="38">
        <v>50</v>
      </c>
      <c r="E1617" s="38" t="s">
        <v>792</v>
      </c>
    </row>
    <row r="1618" spans="1:5">
      <c r="A1618" s="38" t="s">
        <v>5090</v>
      </c>
      <c r="B1618" s="38" t="s">
        <v>5088</v>
      </c>
      <c r="C1618" s="38" t="s">
        <v>5087</v>
      </c>
      <c r="D1618" s="38">
        <v>50</v>
      </c>
      <c r="E1618" s="38" t="s">
        <v>792</v>
      </c>
    </row>
    <row r="1619" spans="1:5">
      <c r="A1619" s="38" t="s">
        <v>5089</v>
      </c>
      <c r="B1619" s="38" t="s">
        <v>5088</v>
      </c>
      <c r="C1619" s="38" t="s">
        <v>5087</v>
      </c>
      <c r="D1619" s="38">
        <v>50</v>
      </c>
      <c r="E1619" s="38" t="s">
        <v>792</v>
      </c>
    </row>
    <row r="1620" spans="1:5">
      <c r="A1620" s="38" t="s">
        <v>5086</v>
      </c>
      <c r="B1620" s="38" t="s">
        <v>5084</v>
      </c>
      <c r="C1620" s="38" t="s">
        <v>5083</v>
      </c>
      <c r="D1620" s="38">
        <v>50</v>
      </c>
      <c r="E1620" s="38" t="s">
        <v>792</v>
      </c>
    </row>
    <row r="1621" spans="1:5">
      <c r="A1621" s="38" t="s">
        <v>5085</v>
      </c>
      <c r="B1621" s="38" t="s">
        <v>5084</v>
      </c>
      <c r="C1621" s="38" t="s">
        <v>5083</v>
      </c>
      <c r="D1621" s="38">
        <v>50</v>
      </c>
      <c r="E1621" s="38" t="s">
        <v>792</v>
      </c>
    </row>
    <row r="1622" spans="1:5">
      <c r="A1622" s="38" t="s">
        <v>712</v>
      </c>
      <c r="B1622" s="38" t="s">
        <v>5082</v>
      </c>
      <c r="C1622" s="38" t="s">
        <v>3874</v>
      </c>
      <c r="D1622" s="38">
        <v>50</v>
      </c>
      <c r="E1622" s="38" t="s">
        <v>792</v>
      </c>
    </row>
    <row r="1623" spans="1:5">
      <c r="A1623" s="38" t="s">
        <v>5081</v>
      </c>
      <c r="B1623" s="38" t="s">
        <v>5075</v>
      </c>
      <c r="C1623" s="38" t="s">
        <v>5080</v>
      </c>
      <c r="D1623" s="38">
        <v>50</v>
      </c>
      <c r="E1623" s="38" t="s">
        <v>792</v>
      </c>
    </row>
    <row r="1624" spans="1:5">
      <c r="A1624" s="38" t="s">
        <v>5079</v>
      </c>
      <c r="B1624" s="38" t="s">
        <v>5075</v>
      </c>
      <c r="C1624" s="38" t="s">
        <v>5078</v>
      </c>
      <c r="D1624" s="38">
        <v>50</v>
      </c>
      <c r="E1624" s="38" t="s">
        <v>792</v>
      </c>
    </row>
    <row r="1625" spans="1:5">
      <c r="A1625" s="38" t="s">
        <v>5077</v>
      </c>
      <c r="B1625" s="38" t="s">
        <v>5075</v>
      </c>
      <c r="C1625" s="38" t="s">
        <v>5076</v>
      </c>
      <c r="D1625" s="38">
        <v>50</v>
      </c>
      <c r="E1625" s="38" t="s">
        <v>792</v>
      </c>
    </row>
    <row r="1626" spans="1:5">
      <c r="A1626" s="38" t="s">
        <v>714</v>
      </c>
      <c r="B1626" s="38" t="s">
        <v>5075</v>
      </c>
      <c r="C1626" s="38" t="s">
        <v>5074</v>
      </c>
      <c r="D1626" s="38">
        <v>50</v>
      </c>
      <c r="E1626" s="38" t="s">
        <v>792</v>
      </c>
    </row>
    <row r="1627" spans="1:5">
      <c r="A1627" s="38" t="s">
        <v>713</v>
      </c>
      <c r="B1627" s="38" t="s">
        <v>5075</v>
      </c>
      <c r="C1627" s="38" t="s">
        <v>5074</v>
      </c>
      <c r="D1627" s="38">
        <v>50</v>
      </c>
      <c r="E1627" s="38" t="s">
        <v>792</v>
      </c>
    </row>
    <row r="1628" spans="1:5">
      <c r="A1628" s="38" t="s">
        <v>5073</v>
      </c>
      <c r="B1628" s="38" t="s">
        <v>5072</v>
      </c>
      <c r="C1628" s="38" t="s">
        <v>5071</v>
      </c>
      <c r="D1628" s="38">
        <v>50</v>
      </c>
      <c r="E1628" s="38" t="s">
        <v>792</v>
      </c>
    </row>
    <row r="1629" spans="1:5">
      <c r="A1629" s="38" t="s">
        <v>5070</v>
      </c>
      <c r="B1629" s="38" t="s">
        <v>5068</v>
      </c>
      <c r="C1629" s="38" t="s">
        <v>5067</v>
      </c>
      <c r="D1629" s="38">
        <v>50</v>
      </c>
      <c r="E1629" s="38" t="s">
        <v>792</v>
      </c>
    </row>
    <row r="1630" spans="1:5">
      <c r="A1630" s="38" t="s">
        <v>5069</v>
      </c>
      <c r="B1630" s="38" t="s">
        <v>5068</v>
      </c>
      <c r="C1630" s="38" t="s">
        <v>5067</v>
      </c>
      <c r="D1630" s="38">
        <v>50</v>
      </c>
      <c r="E1630" s="38" t="s">
        <v>792</v>
      </c>
    </row>
    <row r="1631" spans="1:5">
      <c r="A1631" s="38" t="s">
        <v>5066</v>
      </c>
      <c r="B1631" s="38" t="s">
        <v>5063</v>
      </c>
      <c r="C1631" s="38" t="s">
        <v>626</v>
      </c>
      <c r="D1631" s="38">
        <v>50</v>
      </c>
      <c r="E1631" s="38" t="s">
        <v>792</v>
      </c>
    </row>
    <row r="1632" spans="1:5">
      <c r="A1632" s="38" t="s">
        <v>5065</v>
      </c>
      <c r="B1632" s="38" t="s">
        <v>5063</v>
      </c>
      <c r="C1632" s="38" t="s">
        <v>626</v>
      </c>
      <c r="D1632" s="38">
        <v>50</v>
      </c>
      <c r="E1632" s="38" t="s">
        <v>792</v>
      </c>
    </row>
    <row r="1633" spans="1:5">
      <c r="A1633" s="38" t="s">
        <v>5064</v>
      </c>
      <c r="B1633" s="38" t="s">
        <v>5063</v>
      </c>
      <c r="C1633" s="38" t="s">
        <v>626</v>
      </c>
      <c r="D1633" s="38">
        <v>50</v>
      </c>
      <c r="E1633" s="38" t="s">
        <v>792</v>
      </c>
    </row>
    <row r="1634" spans="1:5">
      <c r="A1634" s="38" t="s">
        <v>5062</v>
      </c>
      <c r="B1634" s="38" t="s">
        <v>5060</v>
      </c>
      <c r="C1634" s="38" t="s">
        <v>5059</v>
      </c>
      <c r="D1634" s="38">
        <v>50</v>
      </c>
      <c r="E1634" s="38" t="s">
        <v>792</v>
      </c>
    </row>
    <row r="1635" spans="1:5">
      <c r="A1635" s="38" t="s">
        <v>5061</v>
      </c>
      <c r="B1635" s="38" t="s">
        <v>5060</v>
      </c>
      <c r="C1635" s="38" t="s">
        <v>5059</v>
      </c>
      <c r="D1635" s="38">
        <v>50</v>
      </c>
      <c r="E1635" s="38" t="s">
        <v>792</v>
      </c>
    </row>
    <row r="1636" spans="1:5">
      <c r="A1636" s="38" t="s">
        <v>5058</v>
      </c>
      <c r="B1636" s="38" t="s">
        <v>5045</v>
      </c>
      <c r="C1636" s="38" t="s">
        <v>5050</v>
      </c>
      <c r="D1636" s="38">
        <v>50</v>
      </c>
      <c r="E1636" s="38" t="s">
        <v>792</v>
      </c>
    </row>
    <row r="1637" spans="1:5">
      <c r="A1637" s="38" t="s">
        <v>5057</v>
      </c>
      <c r="B1637" s="38" t="s">
        <v>5045</v>
      </c>
      <c r="C1637" s="38" t="s">
        <v>5048</v>
      </c>
      <c r="D1637" s="38">
        <v>50</v>
      </c>
      <c r="E1637" s="38" t="s">
        <v>792</v>
      </c>
    </row>
    <row r="1638" spans="1:5">
      <c r="A1638" s="38" t="s">
        <v>5056</v>
      </c>
      <c r="B1638" s="38" t="s">
        <v>5045</v>
      </c>
      <c r="C1638" s="38" t="s">
        <v>5046</v>
      </c>
      <c r="D1638" s="38">
        <v>50</v>
      </c>
      <c r="E1638" s="38" t="s">
        <v>792</v>
      </c>
    </row>
    <row r="1639" spans="1:5">
      <c r="A1639" s="38" t="s">
        <v>5055</v>
      </c>
      <c r="B1639" s="38" t="s">
        <v>5045</v>
      </c>
      <c r="C1639" s="38" t="s">
        <v>5044</v>
      </c>
      <c r="D1639" s="38">
        <v>50</v>
      </c>
      <c r="E1639" s="38" t="s">
        <v>792</v>
      </c>
    </row>
    <row r="1640" spans="1:5">
      <c r="A1640" s="38" t="s">
        <v>5054</v>
      </c>
      <c r="B1640" s="38" t="s">
        <v>5045</v>
      </c>
      <c r="C1640" s="38" t="s">
        <v>5050</v>
      </c>
      <c r="D1640" s="38">
        <v>50</v>
      </c>
      <c r="E1640" s="38" t="s">
        <v>792</v>
      </c>
    </row>
    <row r="1641" spans="1:5">
      <c r="A1641" s="38" t="s">
        <v>5053</v>
      </c>
      <c r="B1641" s="38" t="s">
        <v>5045</v>
      </c>
      <c r="C1641" s="38" t="s">
        <v>5048</v>
      </c>
      <c r="D1641" s="38">
        <v>50</v>
      </c>
      <c r="E1641" s="38" t="s">
        <v>792</v>
      </c>
    </row>
    <row r="1642" spans="1:5">
      <c r="A1642" s="38" t="s">
        <v>5052</v>
      </c>
      <c r="B1642" s="38" t="s">
        <v>5045</v>
      </c>
      <c r="C1642" s="38" t="s">
        <v>5046</v>
      </c>
      <c r="D1642" s="38">
        <v>50</v>
      </c>
      <c r="E1642" s="38" t="s">
        <v>792</v>
      </c>
    </row>
    <row r="1643" spans="1:5">
      <c r="A1643" s="38" t="s">
        <v>156</v>
      </c>
      <c r="B1643" s="38" t="s">
        <v>5045</v>
      </c>
      <c r="C1643" s="38" t="s">
        <v>5044</v>
      </c>
      <c r="D1643" s="38">
        <v>50</v>
      </c>
      <c r="E1643" s="38" t="s">
        <v>792</v>
      </c>
    </row>
    <row r="1644" spans="1:5">
      <c r="A1644" s="38" t="s">
        <v>5051</v>
      </c>
      <c r="B1644" s="38" t="s">
        <v>5045</v>
      </c>
      <c r="C1644" s="38" t="s">
        <v>5050</v>
      </c>
      <c r="D1644" s="38">
        <v>50</v>
      </c>
      <c r="E1644" s="38" t="s">
        <v>792</v>
      </c>
    </row>
    <row r="1645" spans="1:5">
      <c r="A1645" s="38" t="s">
        <v>5049</v>
      </c>
      <c r="B1645" s="38" t="s">
        <v>5045</v>
      </c>
      <c r="C1645" s="38" t="s">
        <v>5048</v>
      </c>
      <c r="D1645" s="38">
        <v>50</v>
      </c>
      <c r="E1645" s="38" t="s">
        <v>792</v>
      </c>
    </row>
    <row r="1646" spans="1:5">
      <c r="A1646" s="38" t="s">
        <v>5047</v>
      </c>
      <c r="B1646" s="38" t="s">
        <v>5045</v>
      </c>
      <c r="C1646" s="38" t="s">
        <v>5046</v>
      </c>
      <c r="D1646" s="38">
        <v>50</v>
      </c>
      <c r="E1646" s="38" t="s">
        <v>792</v>
      </c>
    </row>
    <row r="1647" spans="1:5">
      <c r="A1647" s="38" t="s">
        <v>157</v>
      </c>
      <c r="B1647" s="38" t="s">
        <v>5045</v>
      </c>
      <c r="C1647" s="38" t="s">
        <v>5044</v>
      </c>
      <c r="D1647" s="38">
        <v>50</v>
      </c>
      <c r="E1647" s="38" t="s">
        <v>792</v>
      </c>
    </row>
    <row r="1648" spans="1:5">
      <c r="A1648" s="38" t="s">
        <v>5043</v>
      </c>
      <c r="B1648" s="38" t="s">
        <v>5025</v>
      </c>
      <c r="C1648" s="38" t="s">
        <v>5038</v>
      </c>
      <c r="D1648" s="38">
        <v>50</v>
      </c>
      <c r="E1648" s="38" t="s">
        <v>792</v>
      </c>
    </row>
    <row r="1649" spans="1:5">
      <c r="A1649" s="38" t="s">
        <v>158</v>
      </c>
      <c r="B1649" s="38" t="s">
        <v>5025</v>
      </c>
      <c r="C1649" s="38" t="s">
        <v>5037</v>
      </c>
      <c r="D1649" s="38">
        <v>50</v>
      </c>
      <c r="E1649" s="38" t="s">
        <v>792</v>
      </c>
    </row>
    <row r="1650" spans="1:5">
      <c r="A1650" s="38" t="s">
        <v>161</v>
      </c>
      <c r="B1650" s="38" t="s">
        <v>5025</v>
      </c>
      <c r="C1650" s="38" t="s">
        <v>5036</v>
      </c>
      <c r="D1650" s="38">
        <v>50</v>
      </c>
      <c r="E1650" s="38" t="s">
        <v>792</v>
      </c>
    </row>
    <row r="1651" spans="1:5">
      <c r="A1651" s="38" t="s">
        <v>5042</v>
      </c>
      <c r="B1651" s="38" t="s">
        <v>5025</v>
      </c>
      <c r="C1651" s="38" t="s">
        <v>5034</v>
      </c>
      <c r="D1651" s="38">
        <v>50</v>
      </c>
      <c r="E1651" s="38" t="s">
        <v>792</v>
      </c>
    </row>
    <row r="1652" spans="1:5">
      <c r="A1652" s="38" t="s">
        <v>164</v>
      </c>
      <c r="B1652" s="38" t="s">
        <v>5025</v>
      </c>
      <c r="C1652" s="38" t="s">
        <v>5033</v>
      </c>
      <c r="D1652" s="38">
        <v>50</v>
      </c>
      <c r="E1652" s="38" t="s">
        <v>792</v>
      </c>
    </row>
    <row r="1653" spans="1:5">
      <c r="A1653" s="38" t="s">
        <v>167</v>
      </c>
      <c r="B1653" s="38" t="s">
        <v>5025</v>
      </c>
      <c r="C1653" s="38" t="s">
        <v>5032</v>
      </c>
      <c r="D1653" s="38">
        <v>50</v>
      </c>
      <c r="E1653" s="38" t="s">
        <v>792</v>
      </c>
    </row>
    <row r="1654" spans="1:5">
      <c r="A1654" s="38" t="s">
        <v>170</v>
      </c>
      <c r="B1654" s="38" t="s">
        <v>5025</v>
      </c>
      <c r="C1654" s="38" t="s">
        <v>5031</v>
      </c>
      <c r="D1654" s="38">
        <v>50</v>
      </c>
      <c r="E1654" s="38" t="s">
        <v>792</v>
      </c>
    </row>
    <row r="1655" spans="1:5">
      <c r="A1655" s="38" t="s">
        <v>173</v>
      </c>
      <c r="B1655" s="38" t="s">
        <v>5025</v>
      </c>
      <c r="C1655" s="38" t="s">
        <v>5030</v>
      </c>
      <c r="D1655" s="38">
        <v>50</v>
      </c>
      <c r="E1655" s="38" t="s">
        <v>792</v>
      </c>
    </row>
    <row r="1656" spans="1:5">
      <c r="A1656" s="38" t="s">
        <v>176</v>
      </c>
      <c r="B1656" s="38" t="s">
        <v>5025</v>
      </c>
      <c r="C1656" s="38" t="s">
        <v>5029</v>
      </c>
      <c r="D1656" s="38">
        <v>50</v>
      </c>
      <c r="E1656" s="38" t="s">
        <v>792</v>
      </c>
    </row>
    <row r="1657" spans="1:5">
      <c r="A1657" s="38" t="s">
        <v>179</v>
      </c>
      <c r="B1657" s="38" t="s">
        <v>5025</v>
      </c>
      <c r="C1657" s="38" t="s">
        <v>5028</v>
      </c>
      <c r="D1657" s="38">
        <v>50</v>
      </c>
      <c r="E1657" s="38" t="s">
        <v>792</v>
      </c>
    </row>
    <row r="1658" spans="1:5">
      <c r="A1658" s="38" t="s">
        <v>182</v>
      </c>
      <c r="B1658" s="38" t="s">
        <v>5025</v>
      </c>
      <c r="C1658" s="38" t="s">
        <v>5027</v>
      </c>
      <c r="D1658" s="38">
        <v>50</v>
      </c>
      <c r="E1658" s="38" t="s">
        <v>792</v>
      </c>
    </row>
    <row r="1659" spans="1:5">
      <c r="A1659" s="38" t="s">
        <v>185</v>
      </c>
      <c r="B1659" s="38" t="s">
        <v>5025</v>
      </c>
      <c r="C1659" s="38" t="s">
        <v>5026</v>
      </c>
      <c r="D1659" s="38">
        <v>50</v>
      </c>
      <c r="E1659" s="38" t="s">
        <v>792</v>
      </c>
    </row>
    <row r="1660" spans="1:5">
      <c r="A1660" s="38" t="s">
        <v>188</v>
      </c>
      <c r="B1660" s="38" t="s">
        <v>5025</v>
      </c>
      <c r="C1660" s="38" t="s">
        <v>5024</v>
      </c>
      <c r="D1660" s="38">
        <v>50</v>
      </c>
      <c r="E1660" s="38" t="s">
        <v>792</v>
      </c>
    </row>
    <row r="1661" spans="1:5">
      <c r="A1661" s="38" t="s">
        <v>5041</v>
      </c>
      <c r="B1661" s="38" t="s">
        <v>5025</v>
      </c>
      <c r="C1661" s="38" t="s">
        <v>5038</v>
      </c>
      <c r="D1661" s="38">
        <v>50</v>
      </c>
      <c r="E1661" s="38" t="s">
        <v>792</v>
      </c>
    </row>
    <row r="1662" spans="1:5">
      <c r="A1662" s="38" t="s">
        <v>159</v>
      </c>
      <c r="B1662" s="38" t="s">
        <v>5025</v>
      </c>
      <c r="C1662" s="38" t="s">
        <v>5037</v>
      </c>
      <c r="D1662" s="38">
        <v>50</v>
      </c>
      <c r="E1662" s="38" t="s">
        <v>792</v>
      </c>
    </row>
    <row r="1663" spans="1:5">
      <c r="A1663" s="38" t="s">
        <v>162</v>
      </c>
      <c r="B1663" s="38" t="s">
        <v>5025</v>
      </c>
      <c r="C1663" s="38" t="s">
        <v>5036</v>
      </c>
      <c r="D1663" s="38">
        <v>50</v>
      </c>
      <c r="E1663" s="38" t="s">
        <v>792</v>
      </c>
    </row>
    <row r="1664" spans="1:5">
      <c r="A1664" s="38" t="s">
        <v>5040</v>
      </c>
      <c r="B1664" s="38" t="s">
        <v>5025</v>
      </c>
      <c r="C1664" s="38" t="s">
        <v>5034</v>
      </c>
      <c r="D1664" s="38">
        <v>50</v>
      </c>
      <c r="E1664" s="38" t="s">
        <v>792</v>
      </c>
    </row>
    <row r="1665" spans="1:5">
      <c r="A1665" s="38" t="s">
        <v>165</v>
      </c>
      <c r="B1665" s="38" t="s">
        <v>5025</v>
      </c>
      <c r="C1665" s="38" t="s">
        <v>5033</v>
      </c>
      <c r="D1665" s="38">
        <v>50</v>
      </c>
      <c r="E1665" s="38" t="s">
        <v>792</v>
      </c>
    </row>
    <row r="1666" spans="1:5">
      <c r="A1666" s="38" t="s">
        <v>168</v>
      </c>
      <c r="B1666" s="38" t="s">
        <v>5025</v>
      </c>
      <c r="C1666" s="38" t="s">
        <v>5032</v>
      </c>
      <c r="D1666" s="38">
        <v>50</v>
      </c>
      <c r="E1666" s="38" t="s">
        <v>792</v>
      </c>
    </row>
    <row r="1667" spans="1:5">
      <c r="A1667" s="38" t="s">
        <v>171</v>
      </c>
      <c r="B1667" s="38" t="s">
        <v>5025</v>
      </c>
      <c r="C1667" s="38" t="s">
        <v>5031</v>
      </c>
      <c r="D1667" s="38">
        <v>50</v>
      </c>
      <c r="E1667" s="38" t="s">
        <v>792</v>
      </c>
    </row>
    <row r="1668" spans="1:5">
      <c r="A1668" s="38" t="s">
        <v>174</v>
      </c>
      <c r="B1668" s="38" t="s">
        <v>5025</v>
      </c>
      <c r="C1668" s="38" t="s">
        <v>5030</v>
      </c>
      <c r="D1668" s="38">
        <v>50</v>
      </c>
      <c r="E1668" s="38" t="s">
        <v>792</v>
      </c>
    </row>
    <row r="1669" spans="1:5">
      <c r="A1669" s="38" t="s">
        <v>177</v>
      </c>
      <c r="B1669" s="38" t="s">
        <v>5025</v>
      </c>
      <c r="C1669" s="38" t="s">
        <v>5029</v>
      </c>
      <c r="D1669" s="38">
        <v>50</v>
      </c>
      <c r="E1669" s="38" t="s">
        <v>792</v>
      </c>
    </row>
    <row r="1670" spans="1:5">
      <c r="A1670" s="38" t="s">
        <v>180</v>
      </c>
      <c r="B1670" s="38" t="s">
        <v>5025</v>
      </c>
      <c r="C1670" s="38" t="s">
        <v>5028</v>
      </c>
      <c r="D1670" s="38">
        <v>50</v>
      </c>
      <c r="E1670" s="38" t="s">
        <v>792</v>
      </c>
    </row>
    <row r="1671" spans="1:5">
      <c r="A1671" s="38" t="s">
        <v>183</v>
      </c>
      <c r="B1671" s="38" t="s">
        <v>5025</v>
      </c>
      <c r="C1671" s="38" t="s">
        <v>5027</v>
      </c>
      <c r="D1671" s="38">
        <v>50</v>
      </c>
      <c r="E1671" s="38" t="s">
        <v>792</v>
      </c>
    </row>
    <row r="1672" spans="1:5">
      <c r="A1672" s="38" t="s">
        <v>186</v>
      </c>
      <c r="B1672" s="38" t="s">
        <v>5025</v>
      </c>
      <c r="C1672" s="38" t="s">
        <v>5026</v>
      </c>
      <c r="D1672" s="38">
        <v>50</v>
      </c>
      <c r="E1672" s="38" t="s">
        <v>792</v>
      </c>
    </row>
    <row r="1673" spans="1:5">
      <c r="A1673" s="38" t="s">
        <v>189</v>
      </c>
      <c r="B1673" s="38" t="s">
        <v>5025</v>
      </c>
      <c r="C1673" s="38" t="s">
        <v>5024</v>
      </c>
      <c r="D1673" s="38">
        <v>50</v>
      </c>
      <c r="E1673" s="38" t="s">
        <v>792</v>
      </c>
    </row>
    <row r="1674" spans="1:5">
      <c r="A1674" s="38" t="s">
        <v>5039</v>
      </c>
      <c r="B1674" s="38" t="s">
        <v>5025</v>
      </c>
      <c r="C1674" s="38" t="s">
        <v>5038</v>
      </c>
      <c r="D1674" s="38">
        <v>50</v>
      </c>
      <c r="E1674" s="38" t="s">
        <v>792</v>
      </c>
    </row>
    <row r="1675" spans="1:5">
      <c r="A1675" s="38" t="s">
        <v>160</v>
      </c>
      <c r="B1675" s="38" t="s">
        <v>5025</v>
      </c>
      <c r="C1675" s="38" t="s">
        <v>5037</v>
      </c>
      <c r="D1675" s="38">
        <v>50</v>
      </c>
      <c r="E1675" s="38" t="s">
        <v>792</v>
      </c>
    </row>
    <row r="1676" spans="1:5">
      <c r="A1676" s="38" t="s">
        <v>163</v>
      </c>
      <c r="B1676" s="38" t="s">
        <v>5025</v>
      </c>
      <c r="C1676" s="38" t="s">
        <v>5036</v>
      </c>
      <c r="D1676" s="38">
        <v>50</v>
      </c>
      <c r="E1676" s="38" t="s">
        <v>792</v>
      </c>
    </row>
    <row r="1677" spans="1:5">
      <c r="A1677" s="38" t="s">
        <v>5035</v>
      </c>
      <c r="B1677" s="38" t="s">
        <v>5025</v>
      </c>
      <c r="C1677" s="38" t="s">
        <v>5034</v>
      </c>
      <c r="D1677" s="38">
        <v>50</v>
      </c>
      <c r="E1677" s="38" t="s">
        <v>792</v>
      </c>
    </row>
    <row r="1678" spans="1:5">
      <c r="A1678" s="38" t="s">
        <v>166</v>
      </c>
      <c r="B1678" s="38" t="s">
        <v>5025</v>
      </c>
      <c r="C1678" s="38" t="s">
        <v>5033</v>
      </c>
      <c r="D1678" s="38">
        <v>50</v>
      </c>
      <c r="E1678" s="38" t="s">
        <v>792</v>
      </c>
    </row>
    <row r="1679" spans="1:5">
      <c r="A1679" s="38" t="s">
        <v>169</v>
      </c>
      <c r="B1679" s="38" t="s">
        <v>5025</v>
      </c>
      <c r="C1679" s="38" t="s">
        <v>5032</v>
      </c>
      <c r="D1679" s="38">
        <v>50</v>
      </c>
      <c r="E1679" s="38" t="s">
        <v>792</v>
      </c>
    </row>
    <row r="1680" spans="1:5">
      <c r="A1680" s="38" t="s">
        <v>172</v>
      </c>
      <c r="B1680" s="38" t="s">
        <v>5025</v>
      </c>
      <c r="C1680" s="38" t="s">
        <v>5031</v>
      </c>
      <c r="D1680" s="38">
        <v>50</v>
      </c>
      <c r="E1680" s="38" t="s">
        <v>792</v>
      </c>
    </row>
    <row r="1681" spans="1:5">
      <c r="A1681" s="38" t="s">
        <v>175</v>
      </c>
      <c r="B1681" s="38" t="s">
        <v>5025</v>
      </c>
      <c r="C1681" s="38" t="s">
        <v>5030</v>
      </c>
      <c r="D1681" s="38">
        <v>50</v>
      </c>
      <c r="E1681" s="38" t="s">
        <v>792</v>
      </c>
    </row>
    <row r="1682" spans="1:5">
      <c r="A1682" s="38" t="s">
        <v>178</v>
      </c>
      <c r="B1682" s="38" t="s">
        <v>5025</v>
      </c>
      <c r="C1682" s="38" t="s">
        <v>5029</v>
      </c>
      <c r="D1682" s="38">
        <v>50</v>
      </c>
      <c r="E1682" s="38" t="s">
        <v>792</v>
      </c>
    </row>
    <row r="1683" spans="1:5">
      <c r="A1683" s="38" t="s">
        <v>181</v>
      </c>
      <c r="B1683" s="38" t="s">
        <v>5025</v>
      </c>
      <c r="C1683" s="38" t="s">
        <v>5028</v>
      </c>
      <c r="D1683" s="38">
        <v>50</v>
      </c>
      <c r="E1683" s="38" t="s">
        <v>792</v>
      </c>
    </row>
    <row r="1684" spans="1:5">
      <c r="A1684" s="38" t="s">
        <v>184</v>
      </c>
      <c r="B1684" s="38" t="s">
        <v>5025</v>
      </c>
      <c r="C1684" s="38" t="s">
        <v>5027</v>
      </c>
      <c r="D1684" s="38">
        <v>50</v>
      </c>
      <c r="E1684" s="38" t="s">
        <v>792</v>
      </c>
    </row>
    <row r="1685" spans="1:5">
      <c r="A1685" s="38" t="s">
        <v>187</v>
      </c>
      <c r="B1685" s="38" t="s">
        <v>5025</v>
      </c>
      <c r="C1685" s="38" t="s">
        <v>5026</v>
      </c>
      <c r="D1685" s="38">
        <v>50</v>
      </c>
      <c r="E1685" s="38" t="s">
        <v>792</v>
      </c>
    </row>
    <row r="1686" spans="1:5">
      <c r="A1686" s="38" t="s">
        <v>190</v>
      </c>
      <c r="B1686" s="38" t="s">
        <v>5025</v>
      </c>
      <c r="C1686" s="38" t="s">
        <v>5024</v>
      </c>
      <c r="D1686" s="38">
        <v>50</v>
      </c>
      <c r="E1686" s="38" t="s">
        <v>792</v>
      </c>
    </row>
    <row r="1687" spans="1:5">
      <c r="A1687" s="38" t="s">
        <v>5023</v>
      </c>
      <c r="B1687" s="38" t="s">
        <v>4984</v>
      </c>
      <c r="C1687" s="38" t="s">
        <v>5022</v>
      </c>
      <c r="D1687" s="38">
        <v>50</v>
      </c>
      <c r="E1687" s="38" t="s">
        <v>792</v>
      </c>
    </row>
    <row r="1688" spans="1:5">
      <c r="A1688" s="38" t="s">
        <v>5021</v>
      </c>
      <c r="B1688" s="38" t="s">
        <v>4984</v>
      </c>
      <c r="C1688" s="38" t="s">
        <v>5020</v>
      </c>
      <c r="D1688" s="38">
        <v>50</v>
      </c>
      <c r="E1688" s="38" t="s">
        <v>792</v>
      </c>
    </row>
    <row r="1689" spans="1:5">
      <c r="A1689" s="38" t="s">
        <v>5019</v>
      </c>
      <c r="B1689" s="38" t="s">
        <v>4984</v>
      </c>
      <c r="C1689" s="38" t="s">
        <v>5018</v>
      </c>
      <c r="D1689" s="38">
        <v>50</v>
      </c>
      <c r="E1689" s="38" t="s">
        <v>792</v>
      </c>
    </row>
    <row r="1690" spans="1:5">
      <c r="A1690" s="38" t="s">
        <v>5017</v>
      </c>
      <c r="B1690" s="38" t="s">
        <v>4984</v>
      </c>
      <c r="C1690" s="38" t="s">
        <v>5016</v>
      </c>
      <c r="D1690" s="38">
        <v>50</v>
      </c>
      <c r="E1690" s="38" t="s">
        <v>792</v>
      </c>
    </row>
    <row r="1691" spans="1:5">
      <c r="A1691" s="38" t="s">
        <v>5015</v>
      </c>
      <c r="B1691" s="38" t="s">
        <v>4984</v>
      </c>
      <c r="C1691" s="38" t="s">
        <v>5014</v>
      </c>
      <c r="D1691" s="38">
        <v>50</v>
      </c>
      <c r="E1691" s="38" t="s">
        <v>792</v>
      </c>
    </row>
    <row r="1692" spans="1:5">
      <c r="A1692" s="38" t="s">
        <v>5013</v>
      </c>
      <c r="B1692" s="38" t="s">
        <v>4984</v>
      </c>
      <c r="C1692" s="38" t="s">
        <v>5012</v>
      </c>
      <c r="D1692" s="38">
        <v>50</v>
      </c>
      <c r="E1692" s="38" t="s">
        <v>792</v>
      </c>
    </row>
    <row r="1693" spans="1:5">
      <c r="A1693" s="38" t="s">
        <v>5011</v>
      </c>
      <c r="B1693" s="38" t="s">
        <v>4984</v>
      </c>
      <c r="C1693" s="38" t="s">
        <v>5010</v>
      </c>
      <c r="D1693" s="38">
        <v>50</v>
      </c>
      <c r="E1693" s="38" t="s">
        <v>792</v>
      </c>
    </row>
    <row r="1694" spans="1:5">
      <c r="A1694" s="38" t="s">
        <v>5009</v>
      </c>
      <c r="B1694" s="38" t="s">
        <v>4984</v>
      </c>
      <c r="C1694" s="38" t="s">
        <v>5008</v>
      </c>
      <c r="D1694" s="38">
        <v>50</v>
      </c>
      <c r="E1694" s="38" t="s">
        <v>792</v>
      </c>
    </row>
    <row r="1695" spans="1:5">
      <c r="A1695" s="38" t="s">
        <v>5007</v>
      </c>
      <c r="B1695" s="38" t="s">
        <v>4984</v>
      </c>
      <c r="C1695" s="38" t="s">
        <v>5006</v>
      </c>
      <c r="D1695" s="38">
        <v>50</v>
      </c>
      <c r="E1695" s="38" t="s">
        <v>792</v>
      </c>
    </row>
    <row r="1696" spans="1:5">
      <c r="A1696" s="38" t="s">
        <v>5005</v>
      </c>
      <c r="B1696" s="38" t="s">
        <v>4984</v>
      </c>
      <c r="C1696" s="38" t="s">
        <v>5004</v>
      </c>
      <c r="D1696" s="38">
        <v>50</v>
      </c>
      <c r="E1696" s="38" t="s">
        <v>792</v>
      </c>
    </row>
    <row r="1697" spans="1:5">
      <c r="A1697" s="38" t="s">
        <v>5003</v>
      </c>
      <c r="B1697" s="38" t="s">
        <v>4984</v>
      </c>
      <c r="C1697" s="38" t="s">
        <v>5002</v>
      </c>
      <c r="D1697" s="38">
        <v>50</v>
      </c>
      <c r="E1697" s="38" t="s">
        <v>792</v>
      </c>
    </row>
    <row r="1698" spans="1:5">
      <c r="A1698" s="38" t="s">
        <v>5001</v>
      </c>
      <c r="B1698" s="38" t="s">
        <v>4984</v>
      </c>
      <c r="C1698" s="38" t="s">
        <v>5000</v>
      </c>
      <c r="D1698" s="38">
        <v>50</v>
      </c>
      <c r="E1698" s="38" t="s">
        <v>792</v>
      </c>
    </row>
    <row r="1699" spans="1:5">
      <c r="A1699" s="38" t="s">
        <v>4999</v>
      </c>
      <c r="B1699" s="38" t="s">
        <v>4984</v>
      </c>
      <c r="C1699" s="38" t="s">
        <v>4998</v>
      </c>
      <c r="D1699" s="38">
        <v>50</v>
      </c>
      <c r="E1699" s="38" t="s">
        <v>792</v>
      </c>
    </row>
    <row r="1700" spans="1:5">
      <c r="A1700" s="38" t="s">
        <v>4997</v>
      </c>
      <c r="B1700" s="38" t="s">
        <v>4984</v>
      </c>
      <c r="C1700" s="38" t="s">
        <v>4996</v>
      </c>
      <c r="D1700" s="38">
        <v>50</v>
      </c>
      <c r="E1700" s="38" t="s">
        <v>792</v>
      </c>
    </row>
    <row r="1701" spans="1:5">
      <c r="A1701" s="38" t="s">
        <v>4995</v>
      </c>
      <c r="B1701" s="38" t="s">
        <v>4984</v>
      </c>
      <c r="C1701" s="38" t="s">
        <v>4994</v>
      </c>
      <c r="D1701" s="38">
        <v>50</v>
      </c>
      <c r="E1701" s="38" t="s">
        <v>792</v>
      </c>
    </row>
    <row r="1702" spans="1:5">
      <c r="A1702" s="38" t="s">
        <v>4993</v>
      </c>
      <c r="B1702" s="38" t="s">
        <v>4984</v>
      </c>
      <c r="C1702" s="38" t="s">
        <v>4992</v>
      </c>
      <c r="D1702" s="38">
        <v>50</v>
      </c>
      <c r="E1702" s="38" t="s">
        <v>792</v>
      </c>
    </row>
    <row r="1703" spans="1:5">
      <c r="A1703" s="38" t="s">
        <v>4991</v>
      </c>
      <c r="B1703" s="38" t="s">
        <v>4984</v>
      </c>
      <c r="C1703" s="38" t="s">
        <v>4990</v>
      </c>
      <c r="D1703" s="38">
        <v>50</v>
      </c>
      <c r="E1703" s="38" t="s">
        <v>792</v>
      </c>
    </row>
    <row r="1704" spans="1:5">
      <c r="A1704" s="38" t="s">
        <v>4989</v>
      </c>
      <c r="B1704" s="38" t="s">
        <v>4984</v>
      </c>
      <c r="C1704" s="38" t="s">
        <v>4988</v>
      </c>
      <c r="D1704" s="38">
        <v>50</v>
      </c>
      <c r="E1704" s="38" t="s">
        <v>792</v>
      </c>
    </row>
    <row r="1705" spans="1:5">
      <c r="A1705" s="38" t="s">
        <v>4987</v>
      </c>
      <c r="B1705" s="38" t="s">
        <v>4984</v>
      </c>
      <c r="C1705" s="38" t="s">
        <v>4986</v>
      </c>
      <c r="D1705" s="38">
        <v>50</v>
      </c>
      <c r="E1705" s="38" t="s">
        <v>792</v>
      </c>
    </row>
    <row r="1706" spans="1:5">
      <c r="A1706" s="38" t="s">
        <v>4985</v>
      </c>
      <c r="B1706" s="38" t="s">
        <v>4984</v>
      </c>
      <c r="C1706" s="38" t="s">
        <v>4983</v>
      </c>
      <c r="D1706" s="38">
        <v>50</v>
      </c>
      <c r="E1706" s="38" t="s">
        <v>792</v>
      </c>
    </row>
    <row r="1707" spans="1:5">
      <c r="A1707" s="38" t="s">
        <v>4982</v>
      </c>
      <c r="B1707" s="38" t="s">
        <v>4967</v>
      </c>
      <c r="C1707" s="38" t="s">
        <v>4981</v>
      </c>
      <c r="D1707" s="38">
        <v>50</v>
      </c>
      <c r="E1707" s="38" t="s">
        <v>792</v>
      </c>
    </row>
    <row r="1708" spans="1:5">
      <c r="A1708" s="38" t="s">
        <v>4980</v>
      </c>
      <c r="B1708" s="38" t="s">
        <v>4967</v>
      </c>
      <c r="C1708" s="38" t="s">
        <v>4979</v>
      </c>
      <c r="D1708" s="38">
        <v>50</v>
      </c>
      <c r="E1708" s="38" t="s">
        <v>792</v>
      </c>
    </row>
    <row r="1709" spans="1:5">
      <c r="A1709" s="38" t="s">
        <v>4978</v>
      </c>
      <c r="B1709" s="38" t="s">
        <v>4967</v>
      </c>
      <c r="C1709" s="38" t="s">
        <v>4977</v>
      </c>
      <c r="D1709" s="38">
        <v>50</v>
      </c>
      <c r="E1709" s="38" t="s">
        <v>792</v>
      </c>
    </row>
    <row r="1710" spans="1:5">
      <c r="A1710" s="38" t="s">
        <v>4976</v>
      </c>
      <c r="B1710" s="38" t="s">
        <v>4967</v>
      </c>
      <c r="C1710" s="38" t="s">
        <v>4975</v>
      </c>
      <c r="D1710" s="38">
        <v>50</v>
      </c>
      <c r="E1710" s="38" t="s">
        <v>792</v>
      </c>
    </row>
    <row r="1711" spans="1:5">
      <c r="A1711" s="38" t="s">
        <v>4974</v>
      </c>
      <c r="B1711" s="38" t="s">
        <v>4967</v>
      </c>
      <c r="C1711" s="38" t="s">
        <v>4973</v>
      </c>
      <c r="D1711" s="38">
        <v>50</v>
      </c>
      <c r="E1711" s="38" t="s">
        <v>792</v>
      </c>
    </row>
    <row r="1712" spans="1:5">
      <c r="A1712" s="38" t="s">
        <v>4972</v>
      </c>
      <c r="B1712" s="38" t="s">
        <v>4967</v>
      </c>
      <c r="C1712" s="38" t="s">
        <v>4971</v>
      </c>
      <c r="D1712" s="38">
        <v>50</v>
      </c>
      <c r="E1712" s="38" t="s">
        <v>792</v>
      </c>
    </row>
    <row r="1713" spans="1:5">
      <c r="A1713" s="38" t="s">
        <v>4970</v>
      </c>
      <c r="B1713" s="38" t="s">
        <v>4967</v>
      </c>
      <c r="C1713" s="38" t="s">
        <v>4969</v>
      </c>
      <c r="D1713" s="38">
        <v>50</v>
      </c>
      <c r="E1713" s="38" t="s">
        <v>792</v>
      </c>
    </row>
    <row r="1714" spans="1:5">
      <c r="A1714" s="38" t="s">
        <v>4968</v>
      </c>
      <c r="B1714" s="38" t="s">
        <v>4967</v>
      </c>
      <c r="C1714" s="38" t="s">
        <v>4966</v>
      </c>
      <c r="D1714" s="38">
        <v>50</v>
      </c>
      <c r="E1714" s="38" t="s">
        <v>792</v>
      </c>
    </row>
    <row r="1715" spans="1:5">
      <c r="A1715" s="38" t="s">
        <v>717</v>
      </c>
      <c r="B1715" s="38" t="s">
        <v>4947</v>
      </c>
      <c r="C1715" s="38" t="s">
        <v>4965</v>
      </c>
      <c r="D1715" s="38">
        <v>50</v>
      </c>
      <c r="E1715" s="38" t="s">
        <v>792</v>
      </c>
    </row>
    <row r="1716" spans="1:5">
      <c r="A1716" s="38" t="s">
        <v>718</v>
      </c>
      <c r="B1716" s="38" t="s">
        <v>4947</v>
      </c>
      <c r="C1716" s="38" t="s">
        <v>4964</v>
      </c>
      <c r="D1716" s="38">
        <v>50</v>
      </c>
      <c r="E1716" s="38" t="s">
        <v>792</v>
      </c>
    </row>
    <row r="1717" spans="1:5">
      <c r="A1717" s="38" t="s">
        <v>719</v>
      </c>
      <c r="B1717" s="38" t="s">
        <v>4947</v>
      </c>
      <c r="C1717" s="38" t="s">
        <v>4963</v>
      </c>
      <c r="D1717" s="38">
        <v>50</v>
      </c>
      <c r="E1717" s="38" t="s">
        <v>792</v>
      </c>
    </row>
    <row r="1718" spans="1:5">
      <c r="A1718" s="38" t="s">
        <v>4962</v>
      </c>
      <c r="B1718" s="38" t="s">
        <v>4947</v>
      </c>
      <c r="C1718" s="38" t="s">
        <v>4956</v>
      </c>
      <c r="D1718" s="38">
        <v>50</v>
      </c>
      <c r="E1718" s="38" t="s">
        <v>792</v>
      </c>
    </row>
    <row r="1719" spans="1:5">
      <c r="A1719" s="38" t="s">
        <v>716</v>
      </c>
      <c r="B1719" s="38" t="s">
        <v>4947</v>
      </c>
      <c r="C1719" s="38" t="s">
        <v>4955</v>
      </c>
      <c r="D1719" s="38">
        <v>50</v>
      </c>
      <c r="E1719" s="38" t="s">
        <v>792</v>
      </c>
    </row>
    <row r="1720" spans="1:5">
      <c r="A1720" s="38" t="s">
        <v>4961</v>
      </c>
      <c r="B1720" s="38" t="s">
        <v>4947</v>
      </c>
      <c r="C1720" s="38" t="s">
        <v>4953</v>
      </c>
      <c r="D1720" s="38">
        <v>50</v>
      </c>
      <c r="E1720" s="38" t="s">
        <v>792</v>
      </c>
    </row>
    <row r="1721" spans="1:5">
      <c r="A1721" s="38" t="s">
        <v>4960</v>
      </c>
      <c r="B1721" s="38" t="s">
        <v>4947</v>
      </c>
      <c r="C1721" s="38" t="s">
        <v>4951</v>
      </c>
      <c r="D1721" s="38">
        <v>50</v>
      </c>
      <c r="E1721" s="38" t="s">
        <v>792</v>
      </c>
    </row>
    <row r="1722" spans="1:5">
      <c r="A1722" s="38" t="s">
        <v>4959</v>
      </c>
      <c r="B1722" s="38" t="s">
        <v>4947</v>
      </c>
      <c r="C1722" s="38" t="s">
        <v>4949</v>
      </c>
      <c r="D1722" s="38">
        <v>50</v>
      </c>
      <c r="E1722" s="38" t="s">
        <v>792</v>
      </c>
    </row>
    <row r="1723" spans="1:5">
      <c r="A1723" s="38" t="s">
        <v>4958</v>
      </c>
      <c r="B1723" s="38" t="s">
        <v>4947</v>
      </c>
      <c r="C1723" s="38" t="s">
        <v>4946</v>
      </c>
      <c r="D1723" s="38">
        <v>50</v>
      </c>
      <c r="E1723" s="38" t="s">
        <v>792</v>
      </c>
    </row>
    <row r="1724" spans="1:5">
      <c r="A1724" s="38" t="s">
        <v>4957</v>
      </c>
      <c r="B1724" s="38" t="s">
        <v>4947</v>
      </c>
      <c r="C1724" s="38" t="s">
        <v>4956</v>
      </c>
      <c r="D1724" s="38">
        <v>50</v>
      </c>
      <c r="E1724" s="38" t="s">
        <v>792</v>
      </c>
    </row>
    <row r="1725" spans="1:5">
      <c r="A1725" s="38" t="s">
        <v>715</v>
      </c>
      <c r="B1725" s="38" t="s">
        <v>4947</v>
      </c>
      <c r="C1725" s="38" t="s">
        <v>4955</v>
      </c>
      <c r="D1725" s="38">
        <v>50</v>
      </c>
      <c r="E1725" s="38" t="s">
        <v>792</v>
      </c>
    </row>
    <row r="1726" spans="1:5">
      <c r="A1726" s="38" t="s">
        <v>4954</v>
      </c>
      <c r="B1726" s="38" t="s">
        <v>4947</v>
      </c>
      <c r="C1726" s="38" t="s">
        <v>4953</v>
      </c>
      <c r="D1726" s="38">
        <v>50</v>
      </c>
      <c r="E1726" s="38" t="s">
        <v>792</v>
      </c>
    </row>
    <row r="1727" spans="1:5">
      <c r="A1727" s="38" t="s">
        <v>4952</v>
      </c>
      <c r="B1727" s="38" t="s">
        <v>4947</v>
      </c>
      <c r="C1727" s="38" t="s">
        <v>4951</v>
      </c>
      <c r="D1727" s="38">
        <v>50</v>
      </c>
      <c r="E1727" s="38" t="s">
        <v>792</v>
      </c>
    </row>
    <row r="1728" spans="1:5">
      <c r="A1728" s="38" t="s">
        <v>4950</v>
      </c>
      <c r="B1728" s="38" t="s">
        <v>4947</v>
      </c>
      <c r="C1728" s="38" t="s">
        <v>4949</v>
      </c>
      <c r="D1728" s="38">
        <v>50</v>
      </c>
      <c r="E1728" s="38" t="s">
        <v>792</v>
      </c>
    </row>
    <row r="1729" spans="1:5">
      <c r="A1729" s="38" t="s">
        <v>4948</v>
      </c>
      <c r="B1729" s="38" t="s">
        <v>4947</v>
      </c>
      <c r="C1729" s="38" t="s">
        <v>4946</v>
      </c>
      <c r="D1729" s="38">
        <v>50</v>
      </c>
      <c r="E1729" s="38" t="s">
        <v>792</v>
      </c>
    </row>
    <row r="1730" spans="1:5">
      <c r="A1730" s="38" t="s">
        <v>4945</v>
      </c>
      <c r="B1730" s="38" t="s">
        <v>4944</v>
      </c>
      <c r="C1730" s="38" t="s">
        <v>4943</v>
      </c>
      <c r="D1730" s="38">
        <v>50</v>
      </c>
      <c r="E1730" s="38" t="s">
        <v>792</v>
      </c>
    </row>
    <row r="1731" spans="1:5">
      <c r="A1731" s="38" t="s">
        <v>720</v>
      </c>
      <c r="B1731" s="38" t="s">
        <v>4936</v>
      </c>
      <c r="C1731" s="38" t="s">
        <v>4942</v>
      </c>
      <c r="D1731" s="38">
        <v>50</v>
      </c>
      <c r="E1731" s="38" t="s">
        <v>792</v>
      </c>
    </row>
    <row r="1732" spans="1:5">
      <c r="A1732" s="38" t="s">
        <v>721</v>
      </c>
      <c r="B1732" s="38" t="s">
        <v>4936</v>
      </c>
      <c r="C1732" s="38" t="s">
        <v>4941</v>
      </c>
      <c r="D1732" s="38">
        <v>50</v>
      </c>
      <c r="E1732" s="38" t="s">
        <v>792</v>
      </c>
    </row>
    <row r="1733" spans="1:5">
      <c r="A1733" s="38" t="s">
        <v>722</v>
      </c>
      <c r="B1733" s="38" t="s">
        <v>4936</v>
      </c>
      <c r="C1733" s="38" t="s">
        <v>4940</v>
      </c>
      <c r="D1733" s="38">
        <v>50</v>
      </c>
      <c r="E1733" s="38" t="s">
        <v>792</v>
      </c>
    </row>
    <row r="1734" spans="1:5">
      <c r="A1734" s="38" t="s">
        <v>723</v>
      </c>
      <c r="B1734" s="38" t="s">
        <v>4936</v>
      </c>
      <c r="C1734" s="38" t="s">
        <v>4939</v>
      </c>
      <c r="D1734" s="38">
        <v>50</v>
      </c>
      <c r="E1734" s="38" t="s">
        <v>792</v>
      </c>
    </row>
    <row r="1735" spans="1:5">
      <c r="A1735" s="38" t="s">
        <v>4938</v>
      </c>
      <c r="B1735" s="38" t="s">
        <v>4936</v>
      </c>
      <c r="C1735" s="38" t="s">
        <v>4935</v>
      </c>
      <c r="D1735" s="38">
        <v>50</v>
      </c>
      <c r="E1735" s="38" t="s">
        <v>792</v>
      </c>
    </row>
    <row r="1736" spans="1:5">
      <c r="A1736" s="38" t="s">
        <v>4937</v>
      </c>
      <c r="B1736" s="38" t="s">
        <v>4936</v>
      </c>
      <c r="C1736" s="38" t="s">
        <v>4935</v>
      </c>
      <c r="D1736" s="38">
        <v>50</v>
      </c>
      <c r="E1736" s="38" t="s">
        <v>792</v>
      </c>
    </row>
    <row r="1737" spans="1:5">
      <c r="A1737" s="38" t="s">
        <v>4934</v>
      </c>
      <c r="B1737" s="38" t="s">
        <v>4892</v>
      </c>
      <c r="C1737" s="38" t="s">
        <v>4933</v>
      </c>
      <c r="D1737" s="38">
        <v>50</v>
      </c>
      <c r="E1737" s="38" t="s">
        <v>792</v>
      </c>
    </row>
    <row r="1738" spans="1:5">
      <c r="A1738" s="38" t="s">
        <v>4932</v>
      </c>
      <c r="B1738" s="38" t="s">
        <v>4892</v>
      </c>
      <c r="C1738" s="38" t="s">
        <v>4931</v>
      </c>
      <c r="D1738" s="38">
        <v>50</v>
      </c>
      <c r="E1738" s="38" t="s">
        <v>792</v>
      </c>
    </row>
    <row r="1739" spans="1:5">
      <c r="A1739" s="38" t="s">
        <v>4930</v>
      </c>
      <c r="B1739" s="38" t="s">
        <v>4892</v>
      </c>
      <c r="C1739" s="38" t="s">
        <v>4908</v>
      </c>
      <c r="D1739" s="38">
        <v>50</v>
      </c>
      <c r="E1739" s="38" t="s">
        <v>792</v>
      </c>
    </row>
    <row r="1740" spans="1:5">
      <c r="A1740" s="38" t="s">
        <v>4929</v>
      </c>
      <c r="B1740" s="38" t="s">
        <v>4892</v>
      </c>
      <c r="C1740" s="38" t="s">
        <v>4908</v>
      </c>
      <c r="D1740" s="38">
        <v>50</v>
      </c>
      <c r="E1740" s="38" t="s">
        <v>792</v>
      </c>
    </row>
    <row r="1741" spans="1:5">
      <c r="A1741" s="38" t="s">
        <v>4928</v>
      </c>
      <c r="B1741" s="38" t="s">
        <v>4892</v>
      </c>
      <c r="C1741" s="38" t="s">
        <v>4906</v>
      </c>
      <c r="D1741" s="38">
        <v>50</v>
      </c>
      <c r="E1741" s="38" t="s">
        <v>792</v>
      </c>
    </row>
    <row r="1742" spans="1:5">
      <c r="A1742" s="38" t="s">
        <v>4927</v>
      </c>
      <c r="B1742" s="38" t="s">
        <v>4892</v>
      </c>
      <c r="C1742" s="38" t="s">
        <v>4906</v>
      </c>
      <c r="D1742" s="38">
        <v>50</v>
      </c>
      <c r="E1742" s="38" t="s">
        <v>792</v>
      </c>
    </row>
    <row r="1743" spans="1:5">
      <c r="A1743" s="38" t="s">
        <v>4926</v>
      </c>
      <c r="B1743" s="38" t="s">
        <v>4892</v>
      </c>
      <c r="C1743" s="38" t="s">
        <v>4904</v>
      </c>
      <c r="D1743" s="38">
        <v>50</v>
      </c>
      <c r="E1743" s="38" t="s">
        <v>792</v>
      </c>
    </row>
    <row r="1744" spans="1:5">
      <c r="A1744" s="38" t="s">
        <v>4925</v>
      </c>
      <c r="B1744" s="38" t="s">
        <v>4892</v>
      </c>
      <c r="C1744" s="38" t="s">
        <v>4904</v>
      </c>
      <c r="D1744" s="38">
        <v>50</v>
      </c>
      <c r="E1744" s="38" t="s">
        <v>792</v>
      </c>
    </row>
    <row r="1745" spans="1:5">
      <c r="A1745" s="38" t="s">
        <v>4924</v>
      </c>
      <c r="B1745" s="38" t="s">
        <v>4892</v>
      </c>
      <c r="C1745" s="38" t="s">
        <v>4902</v>
      </c>
      <c r="D1745" s="38">
        <v>50</v>
      </c>
      <c r="E1745" s="38" t="s">
        <v>792</v>
      </c>
    </row>
    <row r="1746" spans="1:5">
      <c r="A1746" s="38" t="s">
        <v>4923</v>
      </c>
      <c r="B1746" s="38" t="s">
        <v>4892</v>
      </c>
      <c r="C1746" s="38" t="s">
        <v>4900</v>
      </c>
      <c r="D1746" s="38">
        <v>50</v>
      </c>
      <c r="E1746" s="38" t="s">
        <v>792</v>
      </c>
    </row>
    <row r="1747" spans="1:5">
      <c r="A1747" s="38" t="s">
        <v>4922</v>
      </c>
      <c r="B1747" s="38" t="s">
        <v>4892</v>
      </c>
      <c r="C1747" s="38" t="s">
        <v>4898</v>
      </c>
      <c r="D1747" s="38">
        <v>50</v>
      </c>
      <c r="E1747" s="38" t="s">
        <v>792</v>
      </c>
    </row>
    <row r="1748" spans="1:5">
      <c r="A1748" s="38" t="s">
        <v>4921</v>
      </c>
      <c r="B1748" s="38" t="s">
        <v>4892</v>
      </c>
      <c r="C1748" s="38" t="s">
        <v>4896</v>
      </c>
      <c r="D1748" s="38">
        <v>50</v>
      </c>
      <c r="E1748" s="38" t="s">
        <v>792</v>
      </c>
    </row>
    <row r="1749" spans="1:5">
      <c r="A1749" s="38" t="s">
        <v>4920</v>
      </c>
      <c r="B1749" s="38" t="s">
        <v>4892</v>
      </c>
      <c r="C1749" s="38" t="s">
        <v>4894</v>
      </c>
      <c r="D1749" s="38">
        <v>50</v>
      </c>
      <c r="E1749" s="38" t="s">
        <v>792</v>
      </c>
    </row>
    <row r="1750" spans="1:5">
      <c r="A1750" s="38" t="s">
        <v>4919</v>
      </c>
      <c r="B1750" s="38" t="s">
        <v>4892</v>
      </c>
      <c r="C1750" s="38" t="s">
        <v>4891</v>
      </c>
      <c r="D1750" s="38">
        <v>50</v>
      </c>
      <c r="E1750" s="38" t="s">
        <v>792</v>
      </c>
    </row>
    <row r="1751" spans="1:5">
      <c r="A1751" s="38" t="s">
        <v>4918</v>
      </c>
      <c r="B1751" s="38" t="s">
        <v>4892</v>
      </c>
      <c r="C1751" s="38" t="s">
        <v>4908</v>
      </c>
      <c r="D1751" s="38">
        <v>50</v>
      </c>
      <c r="E1751" s="38" t="s">
        <v>792</v>
      </c>
    </row>
    <row r="1752" spans="1:5">
      <c r="A1752" s="38" t="s">
        <v>4917</v>
      </c>
      <c r="B1752" s="38" t="s">
        <v>4892</v>
      </c>
      <c r="C1752" s="38" t="s">
        <v>4906</v>
      </c>
      <c r="D1752" s="38">
        <v>50</v>
      </c>
      <c r="E1752" s="38" t="s">
        <v>792</v>
      </c>
    </row>
    <row r="1753" spans="1:5">
      <c r="A1753" s="38" t="s">
        <v>4916</v>
      </c>
      <c r="B1753" s="38" t="s">
        <v>4892</v>
      </c>
      <c r="C1753" s="38" t="s">
        <v>4904</v>
      </c>
      <c r="D1753" s="38">
        <v>50</v>
      </c>
      <c r="E1753" s="38" t="s">
        <v>792</v>
      </c>
    </row>
    <row r="1754" spans="1:5">
      <c r="A1754" s="38" t="s">
        <v>4915</v>
      </c>
      <c r="B1754" s="38" t="s">
        <v>4892</v>
      </c>
      <c r="C1754" s="38" t="s">
        <v>4902</v>
      </c>
      <c r="D1754" s="38">
        <v>50</v>
      </c>
      <c r="E1754" s="38" t="s">
        <v>792</v>
      </c>
    </row>
    <row r="1755" spans="1:5">
      <c r="A1755" s="38" t="s">
        <v>4914</v>
      </c>
      <c r="B1755" s="38" t="s">
        <v>4892</v>
      </c>
      <c r="C1755" s="38" t="s">
        <v>4900</v>
      </c>
      <c r="D1755" s="38">
        <v>50</v>
      </c>
      <c r="E1755" s="38" t="s">
        <v>792</v>
      </c>
    </row>
    <row r="1756" spans="1:5">
      <c r="A1756" s="38" t="s">
        <v>4913</v>
      </c>
      <c r="B1756" s="38" t="s">
        <v>4892</v>
      </c>
      <c r="C1756" s="38" t="s">
        <v>4898</v>
      </c>
      <c r="D1756" s="38">
        <v>50</v>
      </c>
      <c r="E1756" s="38" t="s">
        <v>792</v>
      </c>
    </row>
    <row r="1757" spans="1:5">
      <c r="A1757" s="38" t="s">
        <v>4912</v>
      </c>
      <c r="B1757" s="38" t="s">
        <v>4892</v>
      </c>
      <c r="C1757" s="38" t="s">
        <v>4896</v>
      </c>
      <c r="D1757" s="38">
        <v>50</v>
      </c>
      <c r="E1757" s="38" t="s">
        <v>792</v>
      </c>
    </row>
    <row r="1758" spans="1:5">
      <c r="A1758" s="38" t="s">
        <v>4911</v>
      </c>
      <c r="B1758" s="38" t="s">
        <v>4892</v>
      </c>
      <c r="C1758" s="38" t="s">
        <v>4894</v>
      </c>
      <c r="D1758" s="38">
        <v>50</v>
      </c>
      <c r="E1758" s="38" t="s">
        <v>792</v>
      </c>
    </row>
    <row r="1759" spans="1:5">
      <c r="A1759" s="38" t="s">
        <v>4910</v>
      </c>
      <c r="B1759" s="38" t="s">
        <v>4892</v>
      </c>
      <c r="C1759" s="38" t="s">
        <v>4891</v>
      </c>
      <c r="D1759" s="38">
        <v>50</v>
      </c>
      <c r="E1759" s="38" t="s">
        <v>792</v>
      </c>
    </row>
    <row r="1760" spans="1:5">
      <c r="A1760" s="38" t="s">
        <v>4909</v>
      </c>
      <c r="B1760" s="38" t="s">
        <v>4892</v>
      </c>
      <c r="C1760" s="38" t="s">
        <v>4908</v>
      </c>
      <c r="D1760" s="38">
        <v>50</v>
      </c>
      <c r="E1760" s="38" t="s">
        <v>792</v>
      </c>
    </row>
    <row r="1761" spans="1:5">
      <c r="A1761" s="38" t="s">
        <v>4907</v>
      </c>
      <c r="B1761" s="38" t="s">
        <v>4892</v>
      </c>
      <c r="C1761" s="38" t="s">
        <v>4906</v>
      </c>
      <c r="D1761" s="38">
        <v>50</v>
      </c>
      <c r="E1761" s="38" t="s">
        <v>792</v>
      </c>
    </row>
    <row r="1762" spans="1:5">
      <c r="A1762" s="38" t="s">
        <v>4905</v>
      </c>
      <c r="B1762" s="38" t="s">
        <v>4892</v>
      </c>
      <c r="C1762" s="38" t="s">
        <v>4904</v>
      </c>
      <c r="D1762" s="38">
        <v>50</v>
      </c>
      <c r="E1762" s="38" t="s">
        <v>792</v>
      </c>
    </row>
    <row r="1763" spans="1:5">
      <c r="A1763" s="38" t="s">
        <v>4903</v>
      </c>
      <c r="B1763" s="38" t="s">
        <v>4892</v>
      </c>
      <c r="C1763" s="38" t="s">
        <v>4902</v>
      </c>
      <c r="D1763" s="38">
        <v>50</v>
      </c>
      <c r="E1763" s="38" t="s">
        <v>792</v>
      </c>
    </row>
    <row r="1764" spans="1:5">
      <c r="A1764" s="38" t="s">
        <v>4901</v>
      </c>
      <c r="B1764" s="38" t="s">
        <v>4892</v>
      </c>
      <c r="C1764" s="38" t="s">
        <v>4900</v>
      </c>
      <c r="D1764" s="38">
        <v>50</v>
      </c>
      <c r="E1764" s="38" t="s">
        <v>792</v>
      </c>
    </row>
    <row r="1765" spans="1:5">
      <c r="A1765" s="38" t="s">
        <v>4899</v>
      </c>
      <c r="B1765" s="38" t="s">
        <v>4892</v>
      </c>
      <c r="C1765" s="38" t="s">
        <v>4898</v>
      </c>
      <c r="D1765" s="38">
        <v>50</v>
      </c>
      <c r="E1765" s="38" t="s">
        <v>792</v>
      </c>
    </row>
    <row r="1766" spans="1:5">
      <c r="A1766" s="38" t="s">
        <v>4897</v>
      </c>
      <c r="B1766" s="38" t="s">
        <v>4892</v>
      </c>
      <c r="C1766" s="38" t="s">
        <v>4896</v>
      </c>
      <c r="D1766" s="38">
        <v>50</v>
      </c>
      <c r="E1766" s="38" t="s">
        <v>792</v>
      </c>
    </row>
    <row r="1767" spans="1:5">
      <c r="A1767" s="38" t="s">
        <v>4895</v>
      </c>
      <c r="B1767" s="38" t="s">
        <v>4892</v>
      </c>
      <c r="C1767" s="38" t="s">
        <v>4894</v>
      </c>
      <c r="D1767" s="38">
        <v>50</v>
      </c>
      <c r="E1767" s="38" t="s">
        <v>792</v>
      </c>
    </row>
    <row r="1768" spans="1:5">
      <c r="A1768" s="38" t="s">
        <v>4893</v>
      </c>
      <c r="B1768" s="38" t="s">
        <v>4892</v>
      </c>
      <c r="C1768" s="38" t="s">
        <v>4891</v>
      </c>
      <c r="D1768" s="38">
        <v>50</v>
      </c>
      <c r="E1768" s="38" t="s">
        <v>792</v>
      </c>
    </row>
    <row r="1769" spans="1:5">
      <c r="A1769" s="38" t="s">
        <v>4890</v>
      </c>
      <c r="B1769" s="38" t="s">
        <v>4815</v>
      </c>
      <c r="C1769" s="38" t="s">
        <v>4889</v>
      </c>
      <c r="D1769" s="38">
        <v>50</v>
      </c>
      <c r="E1769" s="38" t="s">
        <v>792</v>
      </c>
    </row>
    <row r="1770" spans="1:5">
      <c r="A1770" s="38" t="s">
        <v>4888</v>
      </c>
      <c r="B1770" s="38" t="s">
        <v>4815</v>
      </c>
      <c r="C1770" s="38" t="s">
        <v>4887</v>
      </c>
      <c r="D1770" s="38">
        <v>50</v>
      </c>
      <c r="E1770" s="38" t="s">
        <v>792</v>
      </c>
    </row>
    <row r="1771" spans="1:5">
      <c r="A1771" s="38" t="s">
        <v>4886</v>
      </c>
      <c r="B1771" s="38" t="s">
        <v>4815</v>
      </c>
      <c r="C1771" s="38" t="s">
        <v>4885</v>
      </c>
      <c r="D1771" s="38">
        <v>50</v>
      </c>
      <c r="E1771" s="38" t="s">
        <v>792</v>
      </c>
    </row>
    <row r="1772" spans="1:5">
      <c r="A1772" s="38" t="s">
        <v>4884</v>
      </c>
      <c r="B1772" s="38" t="s">
        <v>4815</v>
      </c>
      <c r="C1772" s="38" t="s">
        <v>4883</v>
      </c>
      <c r="D1772" s="38">
        <v>50</v>
      </c>
      <c r="E1772" s="38" t="s">
        <v>792</v>
      </c>
    </row>
    <row r="1773" spans="1:5">
      <c r="A1773" s="38" t="s">
        <v>4882</v>
      </c>
      <c r="B1773" s="38" t="s">
        <v>4815</v>
      </c>
      <c r="C1773" s="38" t="s">
        <v>4881</v>
      </c>
      <c r="D1773" s="38">
        <v>50</v>
      </c>
      <c r="E1773" s="38" t="s">
        <v>792</v>
      </c>
    </row>
    <row r="1774" spans="1:5">
      <c r="A1774" s="38" t="s">
        <v>4880</v>
      </c>
      <c r="B1774" s="38" t="s">
        <v>4815</v>
      </c>
      <c r="C1774" s="38" t="s">
        <v>4879</v>
      </c>
      <c r="D1774" s="38">
        <v>50</v>
      </c>
      <c r="E1774" s="38" t="s">
        <v>792</v>
      </c>
    </row>
    <row r="1775" spans="1:5">
      <c r="A1775" s="38" t="s">
        <v>4878</v>
      </c>
      <c r="B1775" s="38" t="s">
        <v>4815</v>
      </c>
      <c r="C1775" s="38" t="s">
        <v>4877</v>
      </c>
      <c r="D1775" s="38">
        <v>50</v>
      </c>
      <c r="E1775" s="38" t="s">
        <v>792</v>
      </c>
    </row>
    <row r="1776" spans="1:5">
      <c r="A1776" s="38" t="s">
        <v>4876</v>
      </c>
      <c r="B1776" s="38" t="s">
        <v>4815</v>
      </c>
      <c r="C1776" s="38" t="s">
        <v>4875</v>
      </c>
      <c r="D1776" s="38">
        <v>50</v>
      </c>
      <c r="E1776" s="38" t="s">
        <v>792</v>
      </c>
    </row>
    <row r="1777" spans="1:5">
      <c r="A1777" s="38" t="s">
        <v>4874</v>
      </c>
      <c r="B1777" s="38" t="s">
        <v>4815</v>
      </c>
      <c r="C1777" s="38" t="s">
        <v>4873</v>
      </c>
      <c r="D1777" s="38">
        <v>50</v>
      </c>
      <c r="E1777" s="38" t="s">
        <v>792</v>
      </c>
    </row>
    <row r="1778" spans="1:5">
      <c r="A1778" s="38" t="s">
        <v>4872</v>
      </c>
      <c r="B1778" s="38" t="s">
        <v>4815</v>
      </c>
      <c r="C1778" s="38" t="s">
        <v>4871</v>
      </c>
      <c r="D1778" s="38">
        <v>50</v>
      </c>
      <c r="E1778" s="38" t="s">
        <v>792</v>
      </c>
    </row>
    <row r="1779" spans="1:5">
      <c r="A1779" s="38" t="s">
        <v>4870</v>
      </c>
      <c r="B1779" s="38" t="s">
        <v>4815</v>
      </c>
      <c r="C1779" s="38" t="s">
        <v>4869</v>
      </c>
      <c r="D1779" s="38">
        <v>50</v>
      </c>
      <c r="E1779" s="38" t="s">
        <v>792</v>
      </c>
    </row>
    <row r="1780" spans="1:5">
      <c r="A1780" s="38" t="s">
        <v>4868</v>
      </c>
      <c r="B1780" s="38" t="s">
        <v>4815</v>
      </c>
      <c r="C1780" s="38" t="s">
        <v>4867</v>
      </c>
      <c r="D1780" s="38">
        <v>50</v>
      </c>
      <c r="E1780" s="38" t="s">
        <v>792</v>
      </c>
    </row>
    <row r="1781" spans="1:5">
      <c r="A1781" s="38" t="s">
        <v>4866</v>
      </c>
      <c r="B1781" s="38" t="s">
        <v>4815</v>
      </c>
      <c r="C1781" s="38" t="s">
        <v>4865</v>
      </c>
      <c r="D1781" s="38">
        <v>50</v>
      </c>
      <c r="E1781" s="38" t="s">
        <v>792</v>
      </c>
    </row>
    <row r="1782" spans="1:5">
      <c r="A1782" s="38" t="s">
        <v>4864</v>
      </c>
      <c r="B1782" s="38" t="s">
        <v>4815</v>
      </c>
      <c r="C1782" s="38" t="s">
        <v>4863</v>
      </c>
      <c r="D1782" s="38">
        <v>50</v>
      </c>
      <c r="E1782" s="38" t="s">
        <v>792</v>
      </c>
    </row>
    <row r="1783" spans="1:5">
      <c r="A1783" s="38" t="s">
        <v>4862</v>
      </c>
      <c r="B1783" s="38" t="s">
        <v>4815</v>
      </c>
      <c r="C1783" s="38" t="s">
        <v>4861</v>
      </c>
      <c r="D1783" s="38">
        <v>50</v>
      </c>
      <c r="E1783" s="38" t="s">
        <v>792</v>
      </c>
    </row>
    <row r="1784" spans="1:5">
      <c r="A1784" s="38" t="s">
        <v>4860</v>
      </c>
      <c r="B1784" s="38" t="s">
        <v>4815</v>
      </c>
      <c r="C1784" s="38" t="s">
        <v>4859</v>
      </c>
      <c r="D1784" s="38">
        <v>50</v>
      </c>
      <c r="E1784" s="38" t="s">
        <v>792</v>
      </c>
    </row>
    <row r="1785" spans="1:5">
      <c r="A1785" s="38" t="s">
        <v>4858</v>
      </c>
      <c r="B1785" s="38" t="s">
        <v>4815</v>
      </c>
      <c r="C1785" s="38" t="s">
        <v>4857</v>
      </c>
      <c r="D1785" s="38">
        <v>50</v>
      </c>
      <c r="E1785" s="38" t="s">
        <v>792</v>
      </c>
    </row>
    <row r="1786" spans="1:5">
      <c r="A1786" s="38" t="s">
        <v>4856</v>
      </c>
      <c r="B1786" s="38" t="s">
        <v>4815</v>
      </c>
      <c r="C1786" s="38" t="s">
        <v>4855</v>
      </c>
      <c r="D1786" s="38">
        <v>50</v>
      </c>
      <c r="E1786" s="38" t="s">
        <v>792</v>
      </c>
    </row>
    <row r="1787" spans="1:5">
      <c r="A1787" s="38" t="s">
        <v>4854</v>
      </c>
      <c r="B1787" s="38" t="s">
        <v>4815</v>
      </c>
      <c r="C1787" s="38" t="s">
        <v>4853</v>
      </c>
      <c r="D1787" s="38">
        <v>50</v>
      </c>
      <c r="E1787" s="38" t="s">
        <v>792</v>
      </c>
    </row>
    <row r="1788" spans="1:5">
      <c r="A1788" s="38" t="s">
        <v>4852</v>
      </c>
      <c r="B1788" s="38" t="s">
        <v>4815</v>
      </c>
      <c r="C1788" s="38" t="s">
        <v>4851</v>
      </c>
      <c r="D1788" s="38">
        <v>50</v>
      </c>
      <c r="E1788" s="38" t="s">
        <v>792</v>
      </c>
    </row>
    <row r="1789" spans="1:5">
      <c r="A1789" s="38" t="s">
        <v>4850</v>
      </c>
      <c r="B1789" s="38" t="s">
        <v>4815</v>
      </c>
      <c r="C1789" s="38" t="s">
        <v>4849</v>
      </c>
      <c r="D1789" s="38">
        <v>50</v>
      </c>
      <c r="E1789" s="38" t="s">
        <v>792</v>
      </c>
    </row>
    <row r="1790" spans="1:5">
      <c r="A1790" s="38" t="s">
        <v>4848</v>
      </c>
      <c r="B1790" s="38" t="s">
        <v>4815</v>
      </c>
      <c r="C1790" s="38" t="s">
        <v>4847</v>
      </c>
      <c r="D1790" s="38">
        <v>50</v>
      </c>
      <c r="E1790" s="38" t="s">
        <v>792</v>
      </c>
    </row>
    <row r="1791" spans="1:5">
      <c r="A1791" s="38" t="s">
        <v>4846</v>
      </c>
      <c r="B1791" s="38" t="s">
        <v>4815</v>
      </c>
      <c r="C1791" s="38" t="s">
        <v>4845</v>
      </c>
      <c r="D1791" s="38">
        <v>50</v>
      </c>
      <c r="E1791" s="38" t="s">
        <v>792</v>
      </c>
    </row>
    <row r="1792" spans="1:5">
      <c r="A1792" s="38" t="s">
        <v>4844</v>
      </c>
      <c r="B1792" s="38" t="s">
        <v>4815</v>
      </c>
      <c r="C1792" s="38" t="s">
        <v>4843</v>
      </c>
      <c r="D1792" s="38">
        <v>50</v>
      </c>
      <c r="E1792" s="38" t="s">
        <v>792</v>
      </c>
    </row>
    <row r="1793" spans="1:5">
      <c r="A1793" s="38" t="s">
        <v>4842</v>
      </c>
      <c r="B1793" s="38" t="s">
        <v>4815</v>
      </c>
      <c r="C1793" s="38" t="s">
        <v>4841</v>
      </c>
      <c r="D1793" s="38">
        <v>50</v>
      </c>
      <c r="E1793" s="38" t="s">
        <v>792</v>
      </c>
    </row>
    <row r="1794" spans="1:5">
      <c r="A1794" s="38" t="s">
        <v>4840</v>
      </c>
      <c r="B1794" s="38" t="s">
        <v>4815</v>
      </c>
      <c r="C1794" s="38" t="s">
        <v>4839</v>
      </c>
      <c r="D1794" s="38">
        <v>50</v>
      </c>
      <c r="E1794" s="38" t="s">
        <v>792</v>
      </c>
    </row>
    <row r="1795" spans="1:5">
      <c r="A1795" s="38" t="s">
        <v>4838</v>
      </c>
      <c r="B1795" s="38" t="s">
        <v>4815</v>
      </c>
      <c r="C1795" s="38" t="s">
        <v>4837</v>
      </c>
      <c r="D1795" s="38">
        <v>50</v>
      </c>
      <c r="E1795" s="38" t="s">
        <v>792</v>
      </c>
    </row>
    <row r="1796" spans="1:5">
      <c r="A1796" s="38" t="s">
        <v>4836</v>
      </c>
      <c r="B1796" s="38" t="s">
        <v>4815</v>
      </c>
      <c r="C1796" s="38" t="s">
        <v>4835</v>
      </c>
      <c r="D1796" s="38">
        <v>50</v>
      </c>
      <c r="E1796" s="38" t="s">
        <v>792</v>
      </c>
    </row>
    <row r="1797" spans="1:5">
      <c r="A1797" s="38" t="s">
        <v>4834</v>
      </c>
      <c r="B1797" s="38" t="s">
        <v>4815</v>
      </c>
      <c r="C1797" s="38" t="s">
        <v>4833</v>
      </c>
      <c r="D1797" s="38">
        <v>50</v>
      </c>
      <c r="E1797" s="38" t="s">
        <v>792</v>
      </c>
    </row>
    <row r="1798" spans="1:5">
      <c r="A1798" s="38" t="s">
        <v>4832</v>
      </c>
      <c r="B1798" s="38" t="s">
        <v>4815</v>
      </c>
      <c r="C1798" s="38" t="s">
        <v>4831</v>
      </c>
      <c r="D1798" s="38">
        <v>50</v>
      </c>
      <c r="E1798" s="38" t="s">
        <v>792</v>
      </c>
    </row>
    <row r="1799" spans="1:5">
      <c r="A1799" s="38" t="s">
        <v>4830</v>
      </c>
      <c r="B1799" s="38" t="s">
        <v>4815</v>
      </c>
      <c r="C1799" s="38" t="s">
        <v>4829</v>
      </c>
      <c r="D1799" s="38">
        <v>50</v>
      </c>
      <c r="E1799" s="38" t="s">
        <v>792</v>
      </c>
    </row>
    <row r="1800" spans="1:5">
      <c r="A1800" s="38" t="s">
        <v>4828</v>
      </c>
      <c r="B1800" s="38" t="s">
        <v>4815</v>
      </c>
      <c r="C1800" s="38" t="s">
        <v>4827</v>
      </c>
      <c r="D1800" s="38">
        <v>50</v>
      </c>
      <c r="E1800" s="38" t="s">
        <v>792</v>
      </c>
    </row>
    <row r="1801" spans="1:5">
      <c r="A1801" s="38" t="s">
        <v>4826</v>
      </c>
      <c r="B1801" s="38" t="s">
        <v>4815</v>
      </c>
      <c r="C1801" s="38" t="s">
        <v>4825</v>
      </c>
      <c r="D1801" s="38">
        <v>50</v>
      </c>
      <c r="E1801" s="38" t="s">
        <v>792</v>
      </c>
    </row>
    <row r="1802" spans="1:5">
      <c r="A1802" s="38" t="s">
        <v>4824</v>
      </c>
      <c r="B1802" s="38" t="s">
        <v>4815</v>
      </c>
      <c r="C1802" s="38" t="s">
        <v>4823</v>
      </c>
      <c r="D1802" s="38">
        <v>50</v>
      </c>
      <c r="E1802" s="38" t="s">
        <v>792</v>
      </c>
    </row>
    <row r="1803" spans="1:5">
      <c r="A1803" s="38" t="s">
        <v>4822</v>
      </c>
      <c r="B1803" s="38" t="s">
        <v>4815</v>
      </c>
      <c r="C1803" s="38" t="s">
        <v>4821</v>
      </c>
      <c r="D1803" s="38">
        <v>50</v>
      </c>
      <c r="E1803" s="38" t="s">
        <v>792</v>
      </c>
    </row>
    <row r="1804" spans="1:5">
      <c r="A1804" s="38" t="s">
        <v>4820</v>
      </c>
      <c r="B1804" s="38" t="s">
        <v>4815</v>
      </c>
      <c r="C1804" s="38" t="s">
        <v>4819</v>
      </c>
      <c r="D1804" s="38">
        <v>50</v>
      </c>
      <c r="E1804" s="38" t="s">
        <v>792</v>
      </c>
    </row>
    <row r="1805" spans="1:5">
      <c r="A1805" s="38" t="s">
        <v>4818</v>
      </c>
      <c r="B1805" s="38" t="s">
        <v>4815</v>
      </c>
      <c r="C1805" s="38" t="s">
        <v>4817</v>
      </c>
      <c r="D1805" s="38">
        <v>50</v>
      </c>
      <c r="E1805" s="38" t="s">
        <v>792</v>
      </c>
    </row>
    <row r="1806" spans="1:5">
      <c r="A1806" s="38" t="s">
        <v>4816</v>
      </c>
      <c r="B1806" s="38" t="s">
        <v>4815</v>
      </c>
      <c r="C1806" s="38" t="s">
        <v>4814</v>
      </c>
      <c r="D1806" s="38">
        <v>50</v>
      </c>
      <c r="E1806" s="38" t="s">
        <v>792</v>
      </c>
    </row>
    <row r="1807" spans="1:5">
      <c r="A1807" s="38" t="s">
        <v>4813</v>
      </c>
      <c r="B1807" s="38" t="s">
        <v>4736</v>
      </c>
      <c r="C1807" s="38" t="s">
        <v>4786</v>
      </c>
      <c r="D1807" s="38">
        <v>50</v>
      </c>
      <c r="E1807" s="38" t="s">
        <v>792</v>
      </c>
    </row>
    <row r="1808" spans="1:5">
      <c r="A1808" s="38" t="s">
        <v>4812</v>
      </c>
      <c r="B1808" s="38" t="s">
        <v>4736</v>
      </c>
      <c r="C1808" s="38" t="s">
        <v>4784</v>
      </c>
      <c r="D1808" s="38">
        <v>50</v>
      </c>
      <c r="E1808" s="38" t="s">
        <v>792</v>
      </c>
    </row>
    <row r="1809" spans="1:5">
      <c r="A1809" s="38" t="s">
        <v>4811</v>
      </c>
      <c r="B1809" s="38" t="s">
        <v>4736</v>
      </c>
      <c r="C1809" s="38" t="s">
        <v>4782</v>
      </c>
      <c r="D1809" s="38">
        <v>50</v>
      </c>
      <c r="E1809" s="38" t="s">
        <v>792</v>
      </c>
    </row>
    <row r="1810" spans="1:5">
      <c r="A1810" s="38" t="s">
        <v>4810</v>
      </c>
      <c r="B1810" s="38" t="s">
        <v>4736</v>
      </c>
      <c r="C1810" s="38" t="s">
        <v>4780</v>
      </c>
      <c r="D1810" s="38">
        <v>50</v>
      </c>
      <c r="E1810" s="38" t="s">
        <v>792</v>
      </c>
    </row>
    <row r="1811" spans="1:5">
      <c r="A1811" s="38" t="s">
        <v>4809</v>
      </c>
      <c r="B1811" s="38" t="s">
        <v>4736</v>
      </c>
      <c r="C1811" s="38" t="s">
        <v>4778</v>
      </c>
      <c r="D1811" s="38">
        <v>50</v>
      </c>
      <c r="E1811" s="38" t="s">
        <v>792</v>
      </c>
    </row>
    <row r="1812" spans="1:5">
      <c r="A1812" s="38" t="s">
        <v>4808</v>
      </c>
      <c r="B1812" s="38" t="s">
        <v>4736</v>
      </c>
      <c r="C1812" s="38" t="s">
        <v>4776</v>
      </c>
      <c r="D1812" s="38">
        <v>50</v>
      </c>
      <c r="E1812" s="38" t="s">
        <v>792</v>
      </c>
    </row>
    <row r="1813" spans="1:5">
      <c r="A1813" s="38" t="s">
        <v>4807</v>
      </c>
      <c r="B1813" s="38" t="s">
        <v>4736</v>
      </c>
      <c r="C1813" s="38" t="s">
        <v>4774</v>
      </c>
      <c r="D1813" s="38">
        <v>50</v>
      </c>
      <c r="E1813" s="38" t="s">
        <v>792</v>
      </c>
    </row>
    <row r="1814" spans="1:5">
      <c r="A1814" s="38" t="s">
        <v>4806</v>
      </c>
      <c r="B1814" s="38" t="s">
        <v>4736</v>
      </c>
      <c r="C1814" s="38" t="s">
        <v>4772</v>
      </c>
      <c r="D1814" s="38">
        <v>50</v>
      </c>
      <c r="E1814" s="38" t="s">
        <v>792</v>
      </c>
    </row>
    <row r="1815" spans="1:5">
      <c r="A1815" s="38" t="s">
        <v>4805</v>
      </c>
      <c r="B1815" s="38" t="s">
        <v>4736</v>
      </c>
      <c r="C1815" s="38" t="s">
        <v>4770</v>
      </c>
      <c r="D1815" s="38">
        <v>50</v>
      </c>
      <c r="E1815" s="38" t="s">
        <v>792</v>
      </c>
    </row>
    <row r="1816" spans="1:5">
      <c r="A1816" s="38" t="s">
        <v>4804</v>
      </c>
      <c r="B1816" s="38" t="s">
        <v>4736</v>
      </c>
      <c r="C1816" s="38" t="s">
        <v>4768</v>
      </c>
      <c r="D1816" s="38">
        <v>50</v>
      </c>
      <c r="E1816" s="38" t="s">
        <v>792</v>
      </c>
    </row>
    <row r="1817" spans="1:5">
      <c r="A1817" s="38" t="s">
        <v>4803</v>
      </c>
      <c r="B1817" s="38" t="s">
        <v>4736</v>
      </c>
      <c r="C1817" s="38" t="s">
        <v>4766</v>
      </c>
      <c r="D1817" s="38">
        <v>50</v>
      </c>
      <c r="E1817" s="38" t="s">
        <v>792</v>
      </c>
    </row>
    <row r="1818" spans="1:5">
      <c r="A1818" s="38" t="s">
        <v>4802</v>
      </c>
      <c r="B1818" s="38" t="s">
        <v>4736</v>
      </c>
      <c r="C1818" s="38" t="s">
        <v>4764</v>
      </c>
      <c r="D1818" s="38">
        <v>50</v>
      </c>
      <c r="E1818" s="38" t="s">
        <v>792</v>
      </c>
    </row>
    <row r="1819" spans="1:5">
      <c r="A1819" s="38" t="s">
        <v>4801</v>
      </c>
      <c r="B1819" s="38" t="s">
        <v>4736</v>
      </c>
      <c r="C1819" s="38" t="s">
        <v>4762</v>
      </c>
      <c r="D1819" s="38">
        <v>50</v>
      </c>
      <c r="E1819" s="38" t="s">
        <v>792</v>
      </c>
    </row>
    <row r="1820" spans="1:5">
      <c r="A1820" s="38" t="s">
        <v>4800</v>
      </c>
      <c r="B1820" s="38" t="s">
        <v>4736</v>
      </c>
      <c r="C1820" s="38" t="s">
        <v>4760</v>
      </c>
      <c r="D1820" s="38">
        <v>50</v>
      </c>
      <c r="E1820" s="38" t="s">
        <v>792</v>
      </c>
    </row>
    <row r="1821" spans="1:5">
      <c r="A1821" s="38" t="s">
        <v>4799</v>
      </c>
      <c r="B1821" s="38" t="s">
        <v>4736</v>
      </c>
      <c r="C1821" s="38" t="s">
        <v>4758</v>
      </c>
      <c r="D1821" s="38">
        <v>50</v>
      </c>
      <c r="E1821" s="38" t="s">
        <v>792</v>
      </c>
    </row>
    <row r="1822" spans="1:5">
      <c r="A1822" s="38" t="s">
        <v>4798</v>
      </c>
      <c r="B1822" s="38" t="s">
        <v>4736</v>
      </c>
      <c r="C1822" s="38" t="s">
        <v>4756</v>
      </c>
      <c r="D1822" s="38">
        <v>50</v>
      </c>
      <c r="E1822" s="38" t="s">
        <v>792</v>
      </c>
    </row>
    <row r="1823" spans="1:5">
      <c r="A1823" s="38" t="s">
        <v>4797</v>
      </c>
      <c r="B1823" s="38" t="s">
        <v>4736</v>
      </c>
      <c r="C1823" s="38" t="s">
        <v>4754</v>
      </c>
      <c r="D1823" s="38">
        <v>50</v>
      </c>
      <c r="E1823" s="38" t="s">
        <v>792</v>
      </c>
    </row>
    <row r="1824" spans="1:5">
      <c r="A1824" s="38" t="s">
        <v>4796</v>
      </c>
      <c r="B1824" s="38" t="s">
        <v>4736</v>
      </c>
      <c r="C1824" s="38" t="s">
        <v>4752</v>
      </c>
      <c r="D1824" s="38">
        <v>50</v>
      </c>
      <c r="E1824" s="38" t="s">
        <v>792</v>
      </c>
    </row>
    <row r="1825" spans="1:5">
      <c r="A1825" s="38" t="s">
        <v>4795</v>
      </c>
      <c r="B1825" s="38" t="s">
        <v>4736</v>
      </c>
      <c r="C1825" s="38" t="s">
        <v>4750</v>
      </c>
      <c r="D1825" s="38">
        <v>50</v>
      </c>
      <c r="E1825" s="38" t="s">
        <v>792</v>
      </c>
    </row>
    <row r="1826" spans="1:5">
      <c r="A1826" s="38" t="s">
        <v>4794</v>
      </c>
      <c r="B1826" s="38" t="s">
        <v>4736</v>
      </c>
      <c r="C1826" s="38" t="s">
        <v>4748</v>
      </c>
      <c r="D1826" s="38">
        <v>50</v>
      </c>
      <c r="E1826" s="38" t="s">
        <v>792</v>
      </c>
    </row>
    <row r="1827" spans="1:5">
      <c r="A1827" s="38" t="s">
        <v>4793</v>
      </c>
      <c r="B1827" s="38" t="s">
        <v>4736</v>
      </c>
      <c r="C1827" s="38" t="s">
        <v>4746</v>
      </c>
      <c r="D1827" s="38">
        <v>50</v>
      </c>
      <c r="E1827" s="38" t="s">
        <v>792</v>
      </c>
    </row>
    <row r="1828" spans="1:5">
      <c r="A1828" s="38" t="s">
        <v>4792</v>
      </c>
      <c r="B1828" s="38" t="s">
        <v>4736</v>
      </c>
      <c r="C1828" s="38" t="s">
        <v>4744</v>
      </c>
      <c r="D1828" s="38">
        <v>50</v>
      </c>
      <c r="E1828" s="38" t="s">
        <v>792</v>
      </c>
    </row>
    <row r="1829" spans="1:5">
      <c r="A1829" s="38" t="s">
        <v>4791</v>
      </c>
      <c r="B1829" s="38" t="s">
        <v>4736</v>
      </c>
      <c r="C1829" s="38" t="s">
        <v>4742</v>
      </c>
      <c r="D1829" s="38">
        <v>50</v>
      </c>
      <c r="E1829" s="38" t="s">
        <v>792</v>
      </c>
    </row>
    <row r="1830" spans="1:5">
      <c r="A1830" s="38" t="s">
        <v>4790</v>
      </c>
      <c r="B1830" s="38" t="s">
        <v>4736</v>
      </c>
      <c r="C1830" s="38" t="s">
        <v>4740</v>
      </c>
      <c r="D1830" s="38">
        <v>50</v>
      </c>
      <c r="E1830" s="38" t="s">
        <v>792</v>
      </c>
    </row>
    <row r="1831" spans="1:5">
      <c r="A1831" s="38" t="s">
        <v>4789</v>
      </c>
      <c r="B1831" s="38" t="s">
        <v>4736</v>
      </c>
      <c r="C1831" s="38" t="s">
        <v>4738</v>
      </c>
      <c r="D1831" s="38">
        <v>50</v>
      </c>
      <c r="E1831" s="38" t="s">
        <v>792</v>
      </c>
    </row>
    <row r="1832" spans="1:5">
      <c r="A1832" s="38" t="s">
        <v>4788</v>
      </c>
      <c r="B1832" s="38" t="s">
        <v>4736</v>
      </c>
      <c r="C1832" s="38" t="s">
        <v>4735</v>
      </c>
      <c r="D1832" s="38">
        <v>50</v>
      </c>
      <c r="E1832" s="38" t="s">
        <v>792</v>
      </c>
    </row>
    <row r="1833" spans="1:5">
      <c r="A1833" s="38" t="s">
        <v>4787</v>
      </c>
      <c r="B1833" s="38" t="s">
        <v>4736</v>
      </c>
      <c r="C1833" s="38" t="s">
        <v>4786</v>
      </c>
      <c r="D1833" s="38">
        <v>50</v>
      </c>
      <c r="E1833" s="38" t="s">
        <v>792</v>
      </c>
    </row>
    <row r="1834" spans="1:5">
      <c r="A1834" s="38" t="s">
        <v>4785</v>
      </c>
      <c r="B1834" s="38" t="s">
        <v>4736</v>
      </c>
      <c r="C1834" s="38" t="s">
        <v>4784</v>
      </c>
      <c r="D1834" s="38">
        <v>50</v>
      </c>
      <c r="E1834" s="38" t="s">
        <v>792</v>
      </c>
    </row>
    <row r="1835" spans="1:5">
      <c r="A1835" s="38" t="s">
        <v>4783</v>
      </c>
      <c r="B1835" s="38" t="s">
        <v>4736</v>
      </c>
      <c r="C1835" s="38" t="s">
        <v>4782</v>
      </c>
      <c r="D1835" s="38">
        <v>50</v>
      </c>
      <c r="E1835" s="38" t="s">
        <v>792</v>
      </c>
    </row>
    <row r="1836" spans="1:5">
      <c r="A1836" s="38" t="s">
        <v>4781</v>
      </c>
      <c r="B1836" s="38" t="s">
        <v>4736</v>
      </c>
      <c r="C1836" s="38" t="s">
        <v>4780</v>
      </c>
      <c r="D1836" s="38">
        <v>50</v>
      </c>
      <c r="E1836" s="38" t="s">
        <v>792</v>
      </c>
    </row>
    <row r="1837" spans="1:5">
      <c r="A1837" s="38" t="s">
        <v>4779</v>
      </c>
      <c r="B1837" s="38" t="s">
        <v>4736</v>
      </c>
      <c r="C1837" s="38" t="s">
        <v>4778</v>
      </c>
      <c r="D1837" s="38">
        <v>50</v>
      </c>
      <c r="E1837" s="38" t="s">
        <v>792</v>
      </c>
    </row>
    <row r="1838" spans="1:5">
      <c r="A1838" s="38" t="s">
        <v>4777</v>
      </c>
      <c r="B1838" s="38" t="s">
        <v>4736</v>
      </c>
      <c r="C1838" s="38" t="s">
        <v>4776</v>
      </c>
      <c r="D1838" s="38">
        <v>50</v>
      </c>
      <c r="E1838" s="38" t="s">
        <v>792</v>
      </c>
    </row>
    <row r="1839" spans="1:5">
      <c r="A1839" s="38" t="s">
        <v>4775</v>
      </c>
      <c r="B1839" s="38" t="s">
        <v>4736</v>
      </c>
      <c r="C1839" s="38" t="s">
        <v>4774</v>
      </c>
      <c r="D1839" s="38">
        <v>50</v>
      </c>
      <c r="E1839" s="38" t="s">
        <v>792</v>
      </c>
    </row>
    <row r="1840" spans="1:5">
      <c r="A1840" s="38" t="s">
        <v>4773</v>
      </c>
      <c r="B1840" s="38" t="s">
        <v>4736</v>
      </c>
      <c r="C1840" s="38" t="s">
        <v>4772</v>
      </c>
      <c r="D1840" s="38">
        <v>50</v>
      </c>
      <c r="E1840" s="38" t="s">
        <v>792</v>
      </c>
    </row>
    <row r="1841" spans="1:5">
      <c r="A1841" s="38" t="s">
        <v>4771</v>
      </c>
      <c r="B1841" s="38" t="s">
        <v>4736</v>
      </c>
      <c r="C1841" s="38" t="s">
        <v>4770</v>
      </c>
      <c r="D1841" s="38">
        <v>50</v>
      </c>
      <c r="E1841" s="38" t="s">
        <v>792</v>
      </c>
    </row>
    <row r="1842" spans="1:5">
      <c r="A1842" s="38" t="s">
        <v>4769</v>
      </c>
      <c r="B1842" s="38" t="s">
        <v>4736</v>
      </c>
      <c r="C1842" s="38" t="s">
        <v>4768</v>
      </c>
      <c r="D1842" s="38">
        <v>50</v>
      </c>
      <c r="E1842" s="38" t="s">
        <v>792</v>
      </c>
    </row>
    <row r="1843" spans="1:5">
      <c r="A1843" s="38" t="s">
        <v>4767</v>
      </c>
      <c r="B1843" s="38" t="s">
        <v>4736</v>
      </c>
      <c r="C1843" s="38" t="s">
        <v>4766</v>
      </c>
      <c r="D1843" s="38">
        <v>50</v>
      </c>
      <c r="E1843" s="38" t="s">
        <v>792</v>
      </c>
    </row>
    <row r="1844" spans="1:5">
      <c r="A1844" s="38" t="s">
        <v>4765</v>
      </c>
      <c r="B1844" s="38" t="s">
        <v>4736</v>
      </c>
      <c r="C1844" s="38" t="s">
        <v>4764</v>
      </c>
      <c r="D1844" s="38">
        <v>50</v>
      </c>
      <c r="E1844" s="38" t="s">
        <v>792</v>
      </c>
    </row>
    <row r="1845" spans="1:5">
      <c r="A1845" s="38" t="s">
        <v>4763</v>
      </c>
      <c r="B1845" s="38" t="s">
        <v>4736</v>
      </c>
      <c r="C1845" s="38" t="s">
        <v>4762</v>
      </c>
      <c r="D1845" s="38">
        <v>50</v>
      </c>
      <c r="E1845" s="38" t="s">
        <v>792</v>
      </c>
    </row>
    <row r="1846" spans="1:5">
      <c r="A1846" s="38" t="s">
        <v>4761</v>
      </c>
      <c r="B1846" s="38" t="s">
        <v>4736</v>
      </c>
      <c r="C1846" s="38" t="s">
        <v>4760</v>
      </c>
      <c r="D1846" s="38">
        <v>50</v>
      </c>
      <c r="E1846" s="38" t="s">
        <v>792</v>
      </c>
    </row>
    <row r="1847" spans="1:5">
      <c r="A1847" s="38" t="s">
        <v>4759</v>
      </c>
      <c r="B1847" s="38" t="s">
        <v>4736</v>
      </c>
      <c r="C1847" s="38" t="s">
        <v>4758</v>
      </c>
      <c r="D1847" s="38">
        <v>50</v>
      </c>
      <c r="E1847" s="38" t="s">
        <v>792</v>
      </c>
    </row>
    <row r="1848" spans="1:5">
      <c r="A1848" s="38" t="s">
        <v>4757</v>
      </c>
      <c r="B1848" s="38" t="s">
        <v>4736</v>
      </c>
      <c r="C1848" s="38" t="s">
        <v>4756</v>
      </c>
      <c r="D1848" s="38">
        <v>50</v>
      </c>
      <c r="E1848" s="38" t="s">
        <v>792</v>
      </c>
    </row>
    <row r="1849" spans="1:5">
      <c r="A1849" s="38" t="s">
        <v>4755</v>
      </c>
      <c r="B1849" s="38" t="s">
        <v>4736</v>
      </c>
      <c r="C1849" s="38" t="s">
        <v>4754</v>
      </c>
      <c r="D1849" s="38">
        <v>50</v>
      </c>
      <c r="E1849" s="38" t="s">
        <v>792</v>
      </c>
    </row>
    <row r="1850" spans="1:5">
      <c r="A1850" s="38" t="s">
        <v>4753</v>
      </c>
      <c r="B1850" s="38" t="s">
        <v>4736</v>
      </c>
      <c r="C1850" s="38" t="s">
        <v>4752</v>
      </c>
      <c r="D1850" s="38">
        <v>50</v>
      </c>
      <c r="E1850" s="38" t="s">
        <v>792</v>
      </c>
    </row>
    <row r="1851" spans="1:5">
      <c r="A1851" s="38" t="s">
        <v>4751</v>
      </c>
      <c r="B1851" s="38" t="s">
        <v>4736</v>
      </c>
      <c r="C1851" s="38" t="s">
        <v>4750</v>
      </c>
      <c r="D1851" s="38">
        <v>50</v>
      </c>
      <c r="E1851" s="38" t="s">
        <v>792</v>
      </c>
    </row>
    <row r="1852" spans="1:5">
      <c r="A1852" s="38" t="s">
        <v>4749</v>
      </c>
      <c r="B1852" s="38" t="s">
        <v>4736</v>
      </c>
      <c r="C1852" s="38" t="s">
        <v>4748</v>
      </c>
      <c r="D1852" s="38">
        <v>50</v>
      </c>
      <c r="E1852" s="38" t="s">
        <v>792</v>
      </c>
    </row>
    <row r="1853" spans="1:5">
      <c r="A1853" s="38" t="s">
        <v>4747</v>
      </c>
      <c r="B1853" s="38" t="s">
        <v>4736</v>
      </c>
      <c r="C1853" s="38" t="s">
        <v>4746</v>
      </c>
      <c r="D1853" s="38">
        <v>50</v>
      </c>
      <c r="E1853" s="38" t="s">
        <v>792</v>
      </c>
    </row>
    <row r="1854" spans="1:5">
      <c r="A1854" s="38" t="s">
        <v>4745</v>
      </c>
      <c r="B1854" s="38" t="s">
        <v>4736</v>
      </c>
      <c r="C1854" s="38" t="s">
        <v>4744</v>
      </c>
      <c r="D1854" s="38">
        <v>50</v>
      </c>
      <c r="E1854" s="38" t="s">
        <v>792</v>
      </c>
    </row>
    <row r="1855" spans="1:5">
      <c r="A1855" s="38" t="s">
        <v>4743</v>
      </c>
      <c r="B1855" s="38" t="s">
        <v>4736</v>
      </c>
      <c r="C1855" s="38" t="s">
        <v>4742</v>
      </c>
      <c r="D1855" s="38">
        <v>50</v>
      </c>
      <c r="E1855" s="38" t="s">
        <v>792</v>
      </c>
    </row>
    <row r="1856" spans="1:5">
      <c r="A1856" s="38" t="s">
        <v>4741</v>
      </c>
      <c r="B1856" s="38" t="s">
        <v>4736</v>
      </c>
      <c r="C1856" s="38" t="s">
        <v>4740</v>
      </c>
      <c r="D1856" s="38">
        <v>50</v>
      </c>
      <c r="E1856" s="38" t="s">
        <v>792</v>
      </c>
    </row>
    <row r="1857" spans="1:5">
      <c r="A1857" s="38" t="s">
        <v>4739</v>
      </c>
      <c r="B1857" s="38" t="s">
        <v>4736</v>
      </c>
      <c r="C1857" s="38" t="s">
        <v>4738</v>
      </c>
      <c r="D1857" s="38">
        <v>50</v>
      </c>
      <c r="E1857" s="38" t="s">
        <v>792</v>
      </c>
    </row>
    <row r="1858" spans="1:5">
      <c r="A1858" s="38" t="s">
        <v>4737</v>
      </c>
      <c r="B1858" s="38" t="s">
        <v>4736</v>
      </c>
      <c r="C1858" s="38" t="s">
        <v>4735</v>
      </c>
      <c r="D1858" s="38">
        <v>50</v>
      </c>
      <c r="E1858" s="38" t="s">
        <v>792</v>
      </c>
    </row>
    <row r="1859" spans="1:5">
      <c r="A1859" s="38" t="s">
        <v>4734</v>
      </c>
      <c r="B1859" s="38" t="s">
        <v>4733</v>
      </c>
      <c r="C1859" s="38" t="s">
        <v>626</v>
      </c>
      <c r="D1859" s="38">
        <v>50</v>
      </c>
      <c r="E1859" s="38" t="s">
        <v>792</v>
      </c>
    </row>
    <row r="1860" spans="1:5">
      <c r="A1860" s="38" t="s">
        <v>4732</v>
      </c>
      <c r="B1860" s="38" t="s">
        <v>4731</v>
      </c>
      <c r="C1860" s="38" t="s">
        <v>4730</v>
      </c>
      <c r="D1860" s="38">
        <v>50</v>
      </c>
      <c r="E1860" s="38" t="s">
        <v>792</v>
      </c>
    </row>
    <row r="1861" spans="1:5">
      <c r="A1861" s="38" t="s">
        <v>4729</v>
      </c>
      <c r="B1861" s="38" t="s">
        <v>4727</v>
      </c>
      <c r="C1861" s="38" t="s">
        <v>4726</v>
      </c>
      <c r="D1861" s="38">
        <v>50</v>
      </c>
      <c r="E1861" s="38" t="s">
        <v>792</v>
      </c>
    </row>
    <row r="1862" spans="1:5">
      <c r="A1862" s="38" t="s">
        <v>4728</v>
      </c>
      <c r="B1862" s="38" t="s">
        <v>4727</v>
      </c>
      <c r="C1862" s="38" t="s">
        <v>4726</v>
      </c>
      <c r="D1862" s="38">
        <v>50</v>
      </c>
      <c r="E1862" s="38" t="s">
        <v>792</v>
      </c>
    </row>
    <row r="1863" spans="1:5">
      <c r="A1863" s="38" t="s">
        <v>4725</v>
      </c>
      <c r="B1863" s="38" t="s">
        <v>4712</v>
      </c>
      <c r="C1863" s="38" t="s">
        <v>4718</v>
      </c>
      <c r="D1863" s="38">
        <v>50</v>
      </c>
      <c r="E1863" s="38" t="s">
        <v>792</v>
      </c>
    </row>
    <row r="1864" spans="1:5">
      <c r="A1864" s="38" t="s">
        <v>4724</v>
      </c>
      <c r="B1864" s="38" t="s">
        <v>4712</v>
      </c>
      <c r="C1864" s="38" t="s">
        <v>4718</v>
      </c>
      <c r="D1864" s="38">
        <v>50</v>
      </c>
      <c r="E1864" s="38" t="s">
        <v>792</v>
      </c>
    </row>
    <row r="1865" spans="1:5">
      <c r="A1865" s="38" t="s">
        <v>4723</v>
      </c>
      <c r="B1865" s="38" t="s">
        <v>4712</v>
      </c>
      <c r="C1865" s="38" t="s">
        <v>4718</v>
      </c>
      <c r="D1865" s="38">
        <v>50</v>
      </c>
      <c r="E1865" s="38" t="s">
        <v>792</v>
      </c>
    </row>
    <row r="1866" spans="1:5">
      <c r="A1866" s="38" t="s">
        <v>4722</v>
      </c>
      <c r="B1866" s="38" t="s">
        <v>4712</v>
      </c>
      <c r="C1866" s="38" t="s">
        <v>4716</v>
      </c>
      <c r="D1866" s="38">
        <v>50</v>
      </c>
      <c r="E1866" s="38" t="s">
        <v>792</v>
      </c>
    </row>
    <row r="1867" spans="1:5">
      <c r="A1867" s="38" t="s">
        <v>4721</v>
      </c>
      <c r="B1867" s="38" t="s">
        <v>4712</v>
      </c>
      <c r="C1867" s="38" t="s">
        <v>4714</v>
      </c>
      <c r="D1867" s="38">
        <v>50</v>
      </c>
      <c r="E1867" s="38" t="s">
        <v>792</v>
      </c>
    </row>
    <row r="1868" spans="1:5">
      <c r="A1868" s="38" t="s">
        <v>4720</v>
      </c>
      <c r="B1868" s="38" t="s">
        <v>4712</v>
      </c>
      <c r="C1868" s="38" t="s">
        <v>4711</v>
      </c>
      <c r="D1868" s="38">
        <v>50</v>
      </c>
      <c r="E1868" s="38" t="s">
        <v>792</v>
      </c>
    </row>
    <row r="1869" spans="1:5">
      <c r="A1869" s="38" t="s">
        <v>4719</v>
      </c>
      <c r="B1869" s="38" t="s">
        <v>4712</v>
      </c>
      <c r="C1869" s="38" t="s">
        <v>4718</v>
      </c>
      <c r="D1869" s="38">
        <v>50</v>
      </c>
      <c r="E1869" s="38" t="s">
        <v>792</v>
      </c>
    </row>
    <row r="1870" spans="1:5">
      <c r="A1870" s="38" t="s">
        <v>4717</v>
      </c>
      <c r="B1870" s="38" t="s">
        <v>4712</v>
      </c>
      <c r="C1870" s="38" t="s">
        <v>4716</v>
      </c>
      <c r="D1870" s="38">
        <v>50</v>
      </c>
      <c r="E1870" s="38" t="s">
        <v>792</v>
      </c>
    </row>
    <row r="1871" spans="1:5">
      <c r="A1871" s="38" t="s">
        <v>4715</v>
      </c>
      <c r="B1871" s="38" t="s">
        <v>4712</v>
      </c>
      <c r="C1871" s="38" t="s">
        <v>4714</v>
      </c>
      <c r="D1871" s="38">
        <v>50</v>
      </c>
      <c r="E1871" s="38" t="s">
        <v>792</v>
      </c>
    </row>
    <row r="1872" spans="1:5">
      <c r="A1872" s="38" t="s">
        <v>4713</v>
      </c>
      <c r="B1872" s="38" t="s">
        <v>4712</v>
      </c>
      <c r="C1872" s="38" t="s">
        <v>4711</v>
      </c>
      <c r="D1872" s="38">
        <v>50</v>
      </c>
      <c r="E1872" s="38" t="s">
        <v>792</v>
      </c>
    </row>
    <row r="1873" spans="1:5">
      <c r="A1873" s="38" t="s">
        <v>4710</v>
      </c>
      <c r="B1873" s="38" t="s">
        <v>4706</v>
      </c>
      <c r="C1873" s="38" t="s">
        <v>4705</v>
      </c>
      <c r="D1873" s="38">
        <v>50</v>
      </c>
      <c r="E1873" s="38" t="s">
        <v>792</v>
      </c>
    </row>
    <row r="1874" spans="1:5">
      <c r="A1874" s="38" t="s">
        <v>4709</v>
      </c>
      <c r="B1874" s="38" t="s">
        <v>4706</v>
      </c>
      <c r="C1874" s="38" t="s">
        <v>4705</v>
      </c>
      <c r="D1874" s="38">
        <v>50</v>
      </c>
      <c r="E1874" s="38" t="s">
        <v>792</v>
      </c>
    </row>
    <row r="1875" spans="1:5">
      <c r="A1875" s="38" t="s">
        <v>4708</v>
      </c>
      <c r="B1875" s="38" t="s">
        <v>4706</v>
      </c>
      <c r="C1875" s="38" t="s">
        <v>4705</v>
      </c>
      <c r="D1875" s="38">
        <v>50</v>
      </c>
      <c r="E1875" s="38" t="s">
        <v>792</v>
      </c>
    </row>
    <row r="1876" spans="1:5">
      <c r="A1876" s="38" t="s">
        <v>4707</v>
      </c>
      <c r="B1876" s="38" t="s">
        <v>4706</v>
      </c>
      <c r="C1876" s="38" t="s">
        <v>4705</v>
      </c>
      <c r="D1876" s="38">
        <v>50</v>
      </c>
      <c r="E1876" s="38" t="s">
        <v>792</v>
      </c>
    </row>
    <row r="1877" spans="1:5">
      <c r="A1877" s="38" t="s">
        <v>4704</v>
      </c>
      <c r="B1877" s="38" t="s">
        <v>4703</v>
      </c>
      <c r="C1877" s="38" t="s">
        <v>4702</v>
      </c>
      <c r="D1877" s="38">
        <v>50</v>
      </c>
      <c r="E1877" s="38" t="s">
        <v>792</v>
      </c>
    </row>
    <row r="1878" spans="1:5">
      <c r="A1878" s="38" t="s">
        <v>4701</v>
      </c>
      <c r="B1878" s="38" t="s">
        <v>4694</v>
      </c>
      <c r="C1878" s="38" t="s">
        <v>4700</v>
      </c>
      <c r="D1878" s="38">
        <v>50</v>
      </c>
      <c r="E1878" s="38" t="s">
        <v>792</v>
      </c>
    </row>
    <row r="1879" spans="1:5">
      <c r="A1879" s="38" t="s">
        <v>4699</v>
      </c>
      <c r="B1879" s="38" t="s">
        <v>4694</v>
      </c>
      <c r="C1879" s="38" t="s">
        <v>4698</v>
      </c>
      <c r="D1879" s="38">
        <v>50</v>
      </c>
      <c r="E1879" s="38" t="s">
        <v>792</v>
      </c>
    </row>
    <row r="1880" spans="1:5">
      <c r="A1880" s="38" t="s">
        <v>4697</v>
      </c>
      <c r="B1880" s="38" t="s">
        <v>4694</v>
      </c>
      <c r="C1880" s="38" t="s">
        <v>4696</v>
      </c>
      <c r="D1880" s="38">
        <v>50</v>
      </c>
      <c r="E1880" s="38" t="s">
        <v>792</v>
      </c>
    </row>
    <row r="1881" spans="1:5">
      <c r="A1881" s="38" t="s">
        <v>4695</v>
      </c>
      <c r="B1881" s="38" t="s">
        <v>4694</v>
      </c>
      <c r="C1881" s="38" t="s">
        <v>4693</v>
      </c>
      <c r="D1881" s="38">
        <v>50</v>
      </c>
      <c r="E1881" s="38" t="s">
        <v>792</v>
      </c>
    </row>
    <row r="1882" spans="1:5">
      <c r="A1882" s="38" t="s">
        <v>4692</v>
      </c>
      <c r="B1882" s="38" t="s">
        <v>4690</v>
      </c>
      <c r="C1882" s="38" t="s">
        <v>4689</v>
      </c>
      <c r="D1882" s="38">
        <v>50</v>
      </c>
      <c r="E1882" s="38" t="s">
        <v>792</v>
      </c>
    </row>
    <row r="1883" spans="1:5">
      <c r="A1883" s="38" t="s">
        <v>4691</v>
      </c>
      <c r="B1883" s="38" t="s">
        <v>4690</v>
      </c>
      <c r="C1883" s="38" t="s">
        <v>4689</v>
      </c>
      <c r="D1883" s="38">
        <v>50</v>
      </c>
      <c r="E1883" s="38" t="s">
        <v>792</v>
      </c>
    </row>
    <row r="1884" spans="1:5">
      <c r="A1884" s="38" t="s">
        <v>4688</v>
      </c>
      <c r="B1884" s="38" t="s">
        <v>4680</v>
      </c>
      <c r="C1884" s="38" t="s">
        <v>4684</v>
      </c>
      <c r="D1884" s="38">
        <v>50</v>
      </c>
      <c r="E1884" s="38" t="s">
        <v>792</v>
      </c>
    </row>
    <row r="1885" spans="1:5">
      <c r="A1885" s="38" t="s">
        <v>4687</v>
      </c>
      <c r="B1885" s="38" t="s">
        <v>4680</v>
      </c>
      <c r="C1885" s="38" t="s">
        <v>4682</v>
      </c>
      <c r="D1885" s="38">
        <v>50</v>
      </c>
      <c r="E1885" s="38" t="s">
        <v>792</v>
      </c>
    </row>
    <row r="1886" spans="1:5">
      <c r="A1886" s="38" t="s">
        <v>4686</v>
      </c>
      <c r="B1886" s="38" t="s">
        <v>4680</v>
      </c>
      <c r="C1886" s="38" t="s">
        <v>1958</v>
      </c>
      <c r="D1886" s="38">
        <v>50</v>
      </c>
      <c r="E1886" s="38" t="s">
        <v>792</v>
      </c>
    </row>
    <row r="1887" spans="1:5">
      <c r="A1887" s="38" t="s">
        <v>4685</v>
      </c>
      <c r="B1887" s="38" t="s">
        <v>4680</v>
      </c>
      <c r="C1887" s="38" t="s">
        <v>4684</v>
      </c>
      <c r="D1887" s="38">
        <v>50</v>
      </c>
      <c r="E1887" s="38" t="s">
        <v>792</v>
      </c>
    </row>
    <row r="1888" spans="1:5">
      <c r="A1888" s="38" t="s">
        <v>4683</v>
      </c>
      <c r="B1888" s="38" t="s">
        <v>4680</v>
      </c>
      <c r="C1888" s="38" t="s">
        <v>4682</v>
      </c>
      <c r="D1888" s="38">
        <v>50</v>
      </c>
      <c r="E1888" s="38" t="s">
        <v>792</v>
      </c>
    </row>
    <row r="1889" spans="1:5">
      <c r="A1889" s="38" t="s">
        <v>4681</v>
      </c>
      <c r="B1889" s="38" t="s">
        <v>4680</v>
      </c>
      <c r="C1889" s="38" t="s">
        <v>1958</v>
      </c>
      <c r="D1889" s="38">
        <v>50</v>
      </c>
      <c r="E1889" s="38" t="s">
        <v>792</v>
      </c>
    </row>
    <row r="1890" spans="1:5">
      <c r="A1890" s="38" t="s">
        <v>4679</v>
      </c>
      <c r="B1890" s="38" t="s">
        <v>4666</v>
      </c>
      <c r="C1890" s="38" t="s">
        <v>4678</v>
      </c>
      <c r="D1890" s="38">
        <v>50</v>
      </c>
      <c r="E1890" s="38" t="s">
        <v>792</v>
      </c>
    </row>
    <row r="1891" spans="1:5">
      <c r="A1891" s="38" t="s">
        <v>4677</v>
      </c>
      <c r="B1891" s="38" t="s">
        <v>4666</v>
      </c>
      <c r="C1891" s="38" t="s">
        <v>4676</v>
      </c>
      <c r="D1891" s="38">
        <v>50</v>
      </c>
      <c r="E1891" s="38" t="s">
        <v>792</v>
      </c>
    </row>
    <row r="1892" spans="1:5">
      <c r="A1892" s="38" t="s">
        <v>4675</v>
      </c>
      <c r="B1892" s="38" t="s">
        <v>4666</v>
      </c>
      <c r="C1892" s="38" t="s">
        <v>4674</v>
      </c>
      <c r="D1892" s="38">
        <v>50</v>
      </c>
      <c r="E1892" s="38" t="s">
        <v>792</v>
      </c>
    </row>
    <row r="1893" spans="1:5">
      <c r="A1893" s="38" t="s">
        <v>4673</v>
      </c>
      <c r="B1893" s="38" t="s">
        <v>4666</v>
      </c>
      <c r="C1893" s="38" t="s">
        <v>4672</v>
      </c>
      <c r="D1893" s="38">
        <v>50</v>
      </c>
      <c r="E1893" s="38" t="s">
        <v>792</v>
      </c>
    </row>
    <row r="1894" spans="1:5">
      <c r="A1894" s="38" t="s">
        <v>4671</v>
      </c>
      <c r="B1894" s="38" t="s">
        <v>4666</v>
      </c>
      <c r="C1894" s="38" t="s">
        <v>3853</v>
      </c>
      <c r="D1894" s="38">
        <v>50</v>
      </c>
      <c r="E1894" s="38" t="s">
        <v>792</v>
      </c>
    </row>
    <row r="1895" spans="1:5">
      <c r="A1895" s="38" t="s">
        <v>4670</v>
      </c>
      <c r="B1895" s="38" t="s">
        <v>4666</v>
      </c>
      <c r="C1895" s="38" t="s">
        <v>4669</v>
      </c>
      <c r="D1895" s="38">
        <v>50</v>
      </c>
      <c r="E1895" s="38" t="s">
        <v>792</v>
      </c>
    </row>
    <row r="1896" spans="1:5">
      <c r="A1896" s="38" t="s">
        <v>4668</v>
      </c>
      <c r="B1896" s="38" t="s">
        <v>4666</v>
      </c>
      <c r="C1896" s="38" t="s">
        <v>4665</v>
      </c>
      <c r="D1896" s="38">
        <v>50</v>
      </c>
      <c r="E1896" s="38" t="s">
        <v>792</v>
      </c>
    </row>
    <row r="1897" spans="1:5">
      <c r="A1897" s="38" t="s">
        <v>4667</v>
      </c>
      <c r="B1897" s="38" t="s">
        <v>4666</v>
      </c>
      <c r="C1897" s="38" t="s">
        <v>4665</v>
      </c>
      <c r="D1897" s="38">
        <v>50</v>
      </c>
      <c r="E1897" s="38" t="s">
        <v>792</v>
      </c>
    </row>
    <row r="1898" spans="1:5">
      <c r="A1898" s="38" t="s">
        <v>725</v>
      </c>
      <c r="B1898" s="38" t="s">
        <v>4664</v>
      </c>
      <c r="C1898" s="38" t="s">
        <v>4663</v>
      </c>
      <c r="D1898" s="38">
        <v>50</v>
      </c>
      <c r="E1898" s="38" t="s">
        <v>792</v>
      </c>
    </row>
    <row r="1899" spans="1:5">
      <c r="A1899" s="38" t="s">
        <v>724</v>
      </c>
      <c r="B1899" s="38" t="s">
        <v>4664</v>
      </c>
      <c r="C1899" s="38" t="s">
        <v>4663</v>
      </c>
      <c r="D1899" s="38">
        <v>50</v>
      </c>
      <c r="E1899" s="38" t="s">
        <v>792</v>
      </c>
    </row>
    <row r="1900" spans="1:5">
      <c r="A1900" s="38" t="s">
        <v>4662</v>
      </c>
      <c r="B1900" s="38" t="s">
        <v>4661</v>
      </c>
      <c r="C1900" s="38" t="s">
        <v>4660</v>
      </c>
      <c r="D1900" s="38">
        <v>50</v>
      </c>
      <c r="E1900" s="38" t="s">
        <v>792</v>
      </c>
    </row>
    <row r="1901" spans="1:5">
      <c r="A1901" s="38" t="s">
        <v>4659</v>
      </c>
      <c r="B1901" s="38" t="s">
        <v>4658</v>
      </c>
      <c r="C1901" s="38" t="s">
        <v>4657</v>
      </c>
      <c r="D1901" s="38">
        <v>50</v>
      </c>
      <c r="E1901" s="38" t="s">
        <v>792</v>
      </c>
    </row>
    <row r="1902" spans="1:5">
      <c r="A1902" s="38" t="s">
        <v>4656</v>
      </c>
      <c r="B1902" s="38" t="s">
        <v>4639</v>
      </c>
      <c r="C1902" s="38" t="s">
        <v>4649</v>
      </c>
      <c r="D1902" s="38">
        <v>50</v>
      </c>
      <c r="E1902" s="38" t="s">
        <v>792</v>
      </c>
    </row>
    <row r="1903" spans="1:5">
      <c r="A1903" s="38" t="s">
        <v>4655</v>
      </c>
      <c r="B1903" s="38" t="s">
        <v>4639</v>
      </c>
      <c r="C1903" s="38" t="s">
        <v>4647</v>
      </c>
      <c r="D1903" s="38">
        <v>50</v>
      </c>
      <c r="E1903" s="38" t="s">
        <v>792</v>
      </c>
    </row>
    <row r="1904" spans="1:5">
      <c r="A1904" s="38" t="s">
        <v>4654</v>
      </c>
      <c r="B1904" s="38" t="s">
        <v>4639</v>
      </c>
      <c r="C1904" s="38" t="s">
        <v>4645</v>
      </c>
      <c r="D1904" s="38">
        <v>50</v>
      </c>
      <c r="E1904" s="38" t="s">
        <v>792</v>
      </c>
    </row>
    <row r="1905" spans="1:5">
      <c r="A1905" s="38" t="s">
        <v>4653</v>
      </c>
      <c r="B1905" s="38" t="s">
        <v>4639</v>
      </c>
      <c r="C1905" s="38" t="s">
        <v>4643</v>
      </c>
      <c r="D1905" s="38">
        <v>50</v>
      </c>
      <c r="E1905" s="38" t="s">
        <v>792</v>
      </c>
    </row>
    <row r="1906" spans="1:5">
      <c r="A1906" s="38" t="s">
        <v>4652</v>
      </c>
      <c r="B1906" s="38" t="s">
        <v>4639</v>
      </c>
      <c r="C1906" s="38" t="s">
        <v>4641</v>
      </c>
      <c r="D1906" s="38">
        <v>50</v>
      </c>
      <c r="E1906" s="38" t="s">
        <v>792</v>
      </c>
    </row>
    <row r="1907" spans="1:5">
      <c r="A1907" s="38" t="s">
        <v>4651</v>
      </c>
      <c r="B1907" s="38" t="s">
        <v>4639</v>
      </c>
      <c r="C1907" s="38" t="s">
        <v>4638</v>
      </c>
      <c r="D1907" s="38">
        <v>50</v>
      </c>
      <c r="E1907" s="38" t="s">
        <v>792</v>
      </c>
    </row>
    <row r="1908" spans="1:5">
      <c r="A1908" s="38" t="s">
        <v>4650</v>
      </c>
      <c r="B1908" s="38" t="s">
        <v>4639</v>
      </c>
      <c r="C1908" s="38" t="s">
        <v>4649</v>
      </c>
      <c r="D1908" s="38">
        <v>50</v>
      </c>
      <c r="E1908" s="38" t="s">
        <v>792</v>
      </c>
    </row>
    <row r="1909" spans="1:5">
      <c r="A1909" s="38" t="s">
        <v>4648</v>
      </c>
      <c r="B1909" s="38" t="s">
        <v>4639</v>
      </c>
      <c r="C1909" s="38" t="s">
        <v>4647</v>
      </c>
      <c r="D1909" s="38">
        <v>50</v>
      </c>
      <c r="E1909" s="38" t="s">
        <v>792</v>
      </c>
    </row>
    <row r="1910" spans="1:5">
      <c r="A1910" s="38" t="s">
        <v>4646</v>
      </c>
      <c r="B1910" s="38" t="s">
        <v>4639</v>
      </c>
      <c r="C1910" s="38" t="s">
        <v>4645</v>
      </c>
      <c r="D1910" s="38">
        <v>50</v>
      </c>
      <c r="E1910" s="38" t="s">
        <v>792</v>
      </c>
    </row>
    <row r="1911" spans="1:5">
      <c r="A1911" s="38" t="s">
        <v>4644</v>
      </c>
      <c r="B1911" s="38" t="s">
        <v>4639</v>
      </c>
      <c r="C1911" s="38" t="s">
        <v>4643</v>
      </c>
      <c r="D1911" s="38">
        <v>50</v>
      </c>
      <c r="E1911" s="38" t="s">
        <v>792</v>
      </c>
    </row>
    <row r="1912" spans="1:5">
      <c r="A1912" s="38" t="s">
        <v>4642</v>
      </c>
      <c r="B1912" s="38" t="s">
        <v>4639</v>
      </c>
      <c r="C1912" s="38" t="s">
        <v>4641</v>
      </c>
      <c r="D1912" s="38">
        <v>50</v>
      </c>
      <c r="E1912" s="38" t="s">
        <v>792</v>
      </c>
    </row>
    <row r="1913" spans="1:5">
      <c r="A1913" s="38" t="s">
        <v>4640</v>
      </c>
      <c r="B1913" s="38" t="s">
        <v>4639</v>
      </c>
      <c r="C1913" s="38" t="s">
        <v>4638</v>
      </c>
      <c r="D1913" s="38">
        <v>50</v>
      </c>
      <c r="E1913" s="38" t="s">
        <v>792</v>
      </c>
    </row>
    <row r="1914" spans="1:5">
      <c r="A1914" s="38" t="s">
        <v>4637</v>
      </c>
      <c r="B1914" s="38" t="s">
        <v>4617</v>
      </c>
      <c r="C1914" s="38" t="s">
        <v>4625</v>
      </c>
      <c r="D1914" s="38">
        <v>50</v>
      </c>
      <c r="E1914" s="38" t="s">
        <v>792</v>
      </c>
    </row>
    <row r="1915" spans="1:5">
      <c r="A1915" s="38" t="s">
        <v>4636</v>
      </c>
      <c r="B1915" s="38" t="s">
        <v>4617</v>
      </c>
      <c r="C1915" s="38" t="s">
        <v>4623</v>
      </c>
      <c r="D1915" s="38">
        <v>50</v>
      </c>
      <c r="E1915" s="38" t="s">
        <v>792</v>
      </c>
    </row>
    <row r="1916" spans="1:5">
      <c r="A1916" s="38" t="s">
        <v>4635</v>
      </c>
      <c r="B1916" s="38" t="s">
        <v>4617</v>
      </c>
      <c r="C1916" s="38" t="s">
        <v>4621</v>
      </c>
      <c r="D1916" s="38">
        <v>50</v>
      </c>
      <c r="E1916" s="38" t="s">
        <v>792</v>
      </c>
    </row>
    <row r="1917" spans="1:5">
      <c r="A1917" s="38" t="s">
        <v>4634</v>
      </c>
      <c r="B1917" s="38" t="s">
        <v>4617</v>
      </c>
      <c r="C1917" s="38" t="s">
        <v>4619</v>
      </c>
      <c r="D1917" s="38">
        <v>50</v>
      </c>
      <c r="E1917" s="38" t="s">
        <v>792</v>
      </c>
    </row>
    <row r="1918" spans="1:5">
      <c r="A1918" s="38" t="s">
        <v>4633</v>
      </c>
      <c r="B1918" s="38" t="s">
        <v>4617</v>
      </c>
      <c r="C1918" s="38" t="s">
        <v>4619</v>
      </c>
      <c r="D1918" s="38">
        <v>50</v>
      </c>
      <c r="E1918" s="38" t="s">
        <v>792</v>
      </c>
    </row>
    <row r="1919" spans="1:5">
      <c r="A1919" s="38" t="s">
        <v>4632</v>
      </c>
      <c r="B1919" s="38" t="s">
        <v>4617</v>
      </c>
      <c r="C1919" s="38" t="s">
        <v>4616</v>
      </c>
      <c r="D1919" s="38">
        <v>50</v>
      </c>
      <c r="E1919" s="38" t="s">
        <v>792</v>
      </c>
    </row>
    <row r="1920" spans="1:5">
      <c r="A1920" s="38" t="s">
        <v>4631</v>
      </c>
      <c r="B1920" s="38" t="s">
        <v>4617</v>
      </c>
      <c r="C1920" s="38" t="s">
        <v>4625</v>
      </c>
      <c r="D1920" s="38">
        <v>50</v>
      </c>
      <c r="E1920" s="38" t="s">
        <v>792</v>
      </c>
    </row>
    <row r="1921" spans="1:5">
      <c r="A1921" s="38" t="s">
        <v>4630</v>
      </c>
      <c r="B1921" s="38" t="s">
        <v>4617</v>
      </c>
      <c r="C1921" s="38" t="s">
        <v>4623</v>
      </c>
      <c r="D1921" s="38">
        <v>50</v>
      </c>
      <c r="E1921" s="38" t="s">
        <v>792</v>
      </c>
    </row>
    <row r="1922" spans="1:5">
      <c r="A1922" s="38" t="s">
        <v>4629</v>
      </c>
      <c r="B1922" s="38" t="s">
        <v>4617</v>
      </c>
      <c r="C1922" s="38" t="s">
        <v>4621</v>
      </c>
      <c r="D1922" s="38">
        <v>50</v>
      </c>
      <c r="E1922" s="38" t="s">
        <v>792</v>
      </c>
    </row>
    <row r="1923" spans="1:5">
      <c r="A1923" s="38" t="s">
        <v>4628</v>
      </c>
      <c r="B1923" s="38" t="s">
        <v>4617</v>
      </c>
      <c r="C1923" s="38" t="s">
        <v>4619</v>
      </c>
      <c r="D1923" s="38">
        <v>50</v>
      </c>
      <c r="E1923" s="38" t="s">
        <v>792</v>
      </c>
    </row>
    <row r="1924" spans="1:5">
      <c r="A1924" s="38" t="s">
        <v>4627</v>
      </c>
      <c r="B1924" s="38" t="s">
        <v>4617</v>
      </c>
      <c r="C1924" s="38" t="s">
        <v>4616</v>
      </c>
      <c r="D1924" s="38">
        <v>50</v>
      </c>
      <c r="E1924" s="38" t="s">
        <v>792</v>
      </c>
    </row>
    <row r="1925" spans="1:5">
      <c r="A1925" s="38" t="s">
        <v>4626</v>
      </c>
      <c r="B1925" s="38" t="s">
        <v>4617</v>
      </c>
      <c r="C1925" s="38" t="s">
        <v>4625</v>
      </c>
      <c r="D1925" s="38">
        <v>50</v>
      </c>
      <c r="E1925" s="38" t="s">
        <v>792</v>
      </c>
    </row>
    <row r="1926" spans="1:5">
      <c r="A1926" s="38" t="s">
        <v>4624</v>
      </c>
      <c r="B1926" s="38" t="s">
        <v>4617</v>
      </c>
      <c r="C1926" s="38" t="s">
        <v>4623</v>
      </c>
      <c r="D1926" s="38">
        <v>50</v>
      </c>
      <c r="E1926" s="38" t="s">
        <v>792</v>
      </c>
    </row>
    <row r="1927" spans="1:5">
      <c r="A1927" s="38" t="s">
        <v>4622</v>
      </c>
      <c r="B1927" s="38" t="s">
        <v>4617</v>
      </c>
      <c r="C1927" s="38" t="s">
        <v>4621</v>
      </c>
      <c r="D1927" s="38">
        <v>50</v>
      </c>
      <c r="E1927" s="38" t="s">
        <v>792</v>
      </c>
    </row>
    <row r="1928" spans="1:5">
      <c r="A1928" s="38" t="s">
        <v>4620</v>
      </c>
      <c r="B1928" s="38" t="s">
        <v>4617</v>
      </c>
      <c r="C1928" s="38" t="s">
        <v>4619</v>
      </c>
      <c r="D1928" s="38">
        <v>50</v>
      </c>
      <c r="E1928" s="38" t="s">
        <v>792</v>
      </c>
    </row>
    <row r="1929" spans="1:5">
      <c r="A1929" s="38" t="s">
        <v>4618</v>
      </c>
      <c r="B1929" s="38" t="s">
        <v>4617</v>
      </c>
      <c r="C1929" s="38" t="s">
        <v>4616</v>
      </c>
      <c r="D1929" s="38">
        <v>50</v>
      </c>
      <c r="E1929" s="38" t="s">
        <v>792</v>
      </c>
    </row>
    <row r="1930" spans="1:5">
      <c r="A1930" s="38" t="s">
        <v>730</v>
      </c>
      <c r="B1930" s="38" t="s">
        <v>4614</v>
      </c>
      <c r="C1930" s="38" t="s">
        <v>4615</v>
      </c>
      <c r="D1930" s="38">
        <v>50</v>
      </c>
      <c r="E1930" s="38" t="s">
        <v>792</v>
      </c>
    </row>
    <row r="1931" spans="1:5">
      <c r="A1931" s="38" t="s">
        <v>732</v>
      </c>
      <c r="B1931" s="38" t="s">
        <v>4614</v>
      </c>
      <c r="C1931" s="38" t="s">
        <v>4613</v>
      </c>
      <c r="D1931" s="38">
        <v>50</v>
      </c>
      <c r="E1931" s="38" t="s">
        <v>792</v>
      </c>
    </row>
    <row r="1932" spans="1:5">
      <c r="A1932" s="38" t="s">
        <v>731</v>
      </c>
      <c r="B1932" s="38" t="s">
        <v>4614</v>
      </c>
      <c r="C1932" s="38" t="s">
        <v>4613</v>
      </c>
      <c r="D1932" s="38">
        <v>50</v>
      </c>
      <c r="E1932" s="38" t="s">
        <v>792</v>
      </c>
    </row>
    <row r="1933" spans="1:5">
      <c r="A1933" s="38" t="s">
        <v>4612</v>
      </c>
      <c r="B1933" s="38" t="s">
        <v>4429</v>
      </c>
      <c r="C1933" s="38" t="s">
        <v>4509</v>
      </c>
      <c r="D1933" s="38">
        <v>50</v>
      </c>
      <c r="E1933" s="38" t="s">
        <v>792</v>
      </c>
    </row>
    <row r="1934" spans="1:5">
      <c r="A1934" s="38" t="s">
        <v>4611</v>
      </c>
      <c r="B1934" s="38" t="s">
        <v>4429</v>
      </c>
      <c r="C1934" s="38" t="s">
        <v>4507</v>
      </c>
      <c r="D1934" s="38">
        <v>50</v>
      </c>
      <c r="E1934" s="38" t="s">
        <v>792</v>
      </c>
    </row>
    <row r="1935" spans="1:5">
      <c r="A1935" s="38" t="s">
        <v>4610</v>
      </c>
      <c r="B1935" s="38" t="s">
        <v>4429</v>
      </c>
      <c r="C1935" s="38" t="s">
        <v>4505</v>
      </c>
      <c r="D1935" s="38">
        <v>50</v>
      </c>
      <c r="E1935" s="38" t="s">
        <v>792</v>
      </c>
    </row>
    <row r="1936" spans="1:5">
      <c r="A1936" s="38" t="s">
        <v>4609</v>
      </c>
      <c r="B1936" s="38" t="s">
        <v>4429</v>
      </c>
      <c r="C1936" s="38" t="s">
        <v>4503</v>
      </c>
      <c r="D1936" s="38">
        <v>50</v>
      </c>
      <c r="E1936" s="38" t="s">
        <v>792</v>
      </c>
    </row>
    <row r="1937" spans="1:5">
      <c r="A1937" s="38" t="s">
        <v>4608</v>
      </c>
      <c r="B1937" s="38" t="s">
        <v>4429</v>
      </c>
      <c r="C1937" s="38" t="s">
        <v>4501</v>
      </c>
      <c r="D1937" s="38">
        <v>50</v>
      </c>
      <c r="E1937" s="38" t="s">
        <v>792</v>
      </c>
    </row>
    <row r="1938" spans="1:5">
      <c r="A1938" s="38" t="s">
        <v>4607</v>
      </c>
      <c r="B1938" s="38" t="s">
        <v>4429</v>
      </c>
      <c r="C1938" s="38" t="s">
        <v>4499</v>
      </c>
      <c r="D1938" s="38">
        <v>50</v>
      </c>
      <c r="E1938" s="38" t="s">
        <v>792</v>
      </c>
    </row>
    <row r="1939" spans="1:5">
      <c r="A1939" s="38" t="s">
        <v>4606</v>
      </c>
      <c r="B1939" s="38" t="s">
        <v>4429</v>
      </c>
      <c r="C1939" s="38" t="s">
        <v>4497</v>
      </c>
      <c r="D1939" s="38">
        <v>50</v>
      </c>
      <c r="E1939" s="38" t="s">
        <v>792</v>
      </c>
    </row>
    <row r="1940" spans="1:5">
      <c r="A1940" s="38" t="s">
        <v>4605</v>
      </c>
      <c r="B1940" s="38" t="s">
        <v>4429</v>
      </c>
      <c r="C1940" s="38" t="s">
        <v>4495</v>
      </c>
      <c r="D1940" s="38">
        <v>50</v>
      </c>
      <c r="E1940" s="38" t="s">
        <v>792</v>
      </c>
    </row>
    <row r="1941" spans="1:5">
      <c r="A1941" s="38" t="s">
        <v>4604</v>
      </c>
      <c r="B1941" s="38" t="s">
        <v>4429</v>
      </c>
      <c r="C1941" s="38" t="s">
        <v>4493</v>
      </c>
      <c r="D1941" s="38">
        <v>50</v>
      </c>
      <c r="E1941" s="38" t="s">
        <v>792</v>
      </c>
    </row>
    <row r="1942" spans="1:5">
      <c r="A1942" s="38" t="s">
        <v>4603</v>
      </c>
      <c r="B1942" s="38" t="s">
        <v>4429</v>
      </c>
      <c r="C1942" s="38" t="s">
        <v>4491</v>
      </c>
      <c r="D1942" s="38">
        <v>50</v>
      </c>
      <c r="E1942" s="38" t="s">
        <v>792</v>
      </c>
    </row>
    <row r="1943" spans="1:5">
      <c r="A1943" s="38" t="s">
        <v>4602</v>
      </c>
      <c r="B1943" s="38" t="s">
        <v>4429</v>
      </c>
      <c r="C1943" s="38" t="s">
        <v>4489</v>
      </c>
      <c r="D1943" s="38">
        <v>50</v>
      </c>
      <c r="E1943" s="38" t="s">
        <v>792</v>
      </c>
    </row>
    <row r="1944" spans="1:5">
      <c r="A1944" s="38" t="s">
        <v>4601</v>
      </c>
      <c r="B1944" s="38" t="s">
        <v>4429</v>
      </c>
      <c r="C1944" s="38" t="s">
        <v>4487</v>
      </c>
      <c r="D1944" s="38">
        <v>50</v>
      </c>
      <c r="E1944" s="38" t="s">
        <v>792</v>
      </c>
    </row>
    <row r="1945" spans="1:5">
      <c r="A1945" s="38" t="s">
        <v>4600</v>
      </c>
      <c r="B1945" s="38" t="s">
        <v>4429</v>
      </c>
      <c r="C1945" s="38" t="s">
        <v>4485</v>
      </c>
      <c r="D1945" s="38">
        <v>50</v>
      </c>
      <c r="E1945" s="38" t="s">
        <v>792</v>
      </c>
    </row>
    <row r="1946" spans="1:5">
      <c r="A1946" s="38" t="s">
        <v>4599</v>
      </c>
      <c r="B1946" s="38" t="s">
        <v>4429</v>
      </c>
      <c r="C1946" s="38" t="s">
        <v>4483</v>
      </c>
      <c r="D1946" s="38">
        <v>50</v>
      </c>
      <c r="E1946" s="38" t="s">
        <v>792</v>
      </c>
    </row>
    <row r="1947" spans="1:5">
      <c r="A1947" s="38" t="s">
        <v>4598</v>
      </c>
      <c r="B1947" s="38" t="s">
        <v>4429</v>
      </c>
      <c r="C1947" s="38" t="s">
        <v>4481</v>
      </c>
      <c r="D1947" s="38">
        <v>50</v>
      </c>
      <c r="E1947" s="38" t="s">
        <v>792</v>
      </c>
    </row>
    <row r="1948" spans="1:5">
      <c r="A1948" s="38" t="s">
        <v>4597</v>
      </c>
      <c r="B1948" s="38" t="s">
        <v>4429</v>
      </c>
      <c r="C1948" s="38" t="s">
        <v>4479</v>
      </c>
      <c r="D1948" s="38">
        <v>50</v>
      </c>
      <c r="E1948" s="38" t="s">
        <v>792</v>
      </c>
    </row>
    <row r="1949" spans="1:5">
      <c r="A1949" s="38" t="s">
        <v>4596</v>
      </c>
      <c r="B1949" s="38" t="s">
        <v>4429</v>
      </c>
      <c r="C1949" s="38" t="s">
        <v>4477</v>
      </c>
      <c r="D1949" s="38">
        <v>50</v>
      </c>
      <c r="E1949" s="38" t="s">
        <v>792</v>
      </c>
    </row>
    <row r="1950" spans="1:5">
      <c r="A1950" s="38" t="s">
        <v>4595</v>
      </c>
      <c r="B1950" s="38" t="s">
        <v>4429</v>
      </c>
      <c r="C1950" s="38" t="s">
        <v>4475</v>
      </c>
      <c r="D1950" s="38">
        <v>50</v>
      </c>
      <c r="E1950" s="38" t="s">
        <v>792</v>
      </c>
    </row>
    <row r="1951" spans="1:5">
      <c r="A1951" s="38" t="s">
        <v>4594</v>
      </c>
      <c r="B1951" s="38" t="s">
        <v>4429</v>
      </c>
      <c r="C1951" s="38" t="s">
        <v>4473</v>
      </c>
      <c r="D1951" s="38">
        <v>50</v>
      </c>
      <c r="E1951" s="38" t="s">
        <v>792</v>
      </c>
    </row>
    <row r="1952" spans="1:5">
      <c r="A1952" s="38" t="s">
        <v>4593</v>
      </c>
      <c r="B1952" s="38" t="s">
        <v>4429</v>
      </c>
      <c r="C1952" s="38" t="s">
        <v>4473</v>
      </c>
      <c r="D1952" s="38">
        <v>50</v>
      </c>
      <c r="E1952" s="38" t="s">
        <v>792</v>
      </c>
    </row>
    <row r="1953" spans="1:5">
      <c r="A1953" s="38" t="s">
        <v>4592</v>
      </c>
      <c r="B1953" s="38" t="s">
        <v>4429</v>
      </c>
      <c r="C1953" s="38" t="s">
        <v>4471</v>
      </c>
      <c r="D1953" s="38">
        <v>50</v>
      </c>
      <c r="E1953" s="38" t="s">
        <v>792</v>
      </c>
    </row>
    <row r="1954" spans="1:5">
      <c r="A1954" s="38" t="s">
        <v>4591</v>
      </c>
      <c r="B1954" s="38" t="s">
        <v>4429</v>
      </c>
      <c r="C1954" s="38" t="s">
        <v>4471</v>
      </c>
      <c r="D1954" s="38">
        <v>50</v>
      </c>
      <c r="E1954" s="38" t="s">
        <v>792</v>
      </c>
    </row>
    <row r="1955" spans="1:5">
      <c r="A1955" s="38" t="s">
        <v>4590</v>
      </c>
      <c r="B1955" s="38" t="s">
        <v>4429</v>
      </c>
      <c r="C1955" s="38" t="s">
        <v>4469</v>
      </c>
      <c r="D1955" s="38">
        <v>50</v>
      </c>
      <c r="E1955" s="38" t="s">
        <v>792</v>
      </c>
    </row>
    <row r="1956" spans="1:5">
      <c r="A1956" s="38" t="s">
        <v>4589</v>
      </c>
      <c r="B1956" s="38" t="s">
        <v>4429</v>
      </c>
      <c r="C1956" s="38" t="s">
        <v>4469</v>
      </c>
      <c r="D1956" s="38">
        <v>50</v>
      </c>
      <c r="E1956" s="38" t="s">
        <v>792</v>
      </c>
    </row>
    <row r="1957" spans="1:5">
      <c r="A1957" s="38" t="s">
        <v>4588</v>
      </c>
      <c r="B1957" s="38" t="s">
        <v>4429</v>
      </c>
      <c r="C1957" s="38" t="s">
        <v>4467</v>
      </c>
      <c r="D1957" s="38">
        <v>50</v>
      </c>
      <c r="E1957" s="38" t="s">
        <v>792</v>
      </c>
    </row>
    <row r="1958" spans="1:5">
      <c r="A1958" s="38" t="s">
        <v>4587</v>
      </c>
      <c r="B1958" s="38" t="s">
        <v>4429</v>
      </c>
      <c r="C1958" s="38" t="s">
        <v>4467</v>
      </c>
      <c r="D1958" s="38">
        <v>50</v>
      </c>
      <c r="E1958" s="38" t="s">
        <v>792</v>
      </c>
    </row>
    <row r="1959" spans="1:5">
      <c r="A1959" s="38" t="s">
        <v>4586</v>
      </c>
      <c r="B1959" s="38" t="s">
        <v>4429</v>
      </c>
      <c r="C1959" s="38" t="s">
        <v>4465</v>
      </c>
      <c r="D1959" s="38">
        <v>50</v>
      </c>
      <c r="E1959" s="38" t="s">
        <v>792</v>
      </c>
    </row>
    <row r="1960" spans="1:5">
      <c r="A1960" s="38" t="s">
        <v>4585</v>
      </c>
      <c r="B1960" s="38" t="s">
        <v>4429</v>
      </c>
      <c r="C1960" s="38" t="s">
        <v>4465</v>
      </c>
      <c r="D1960" s="38">
        <v>50</v>
      </c>
      <c r="E1960" s="38" t="s">
        <v>792</v>
      </c>
    </row>
    <row r="1961" spans="1:5">
      <c r="A1961" s="38" t="s">
        <v>4584</v>
      </c>
      <c r="B1961" s="38" t="s">
        <v>4429</v>
      </c>
      <c r="C1961" s="38" t="s">
        <v>4463</v>
      </c>
      <c r="D1961" s="38">
        <v>50</v>
      </c>
      <c r="E1961" s="38" t="s">
        <v>792</v>
      </c>
    </row>
    <row r="1962" spans="1:5">
      <c r="A1962" s="38" t="s">
        <v>4583</v>
      </c>
      <c r="B1962" s="38" t="s">
        <v>4429</v>
      </c>
      <c r="C1962" s="38" t="s">
        <v>4463</v>
      </c>
      <c r="D1962" s="38">
        <v>50</v>
      </c>
      <c r="E1962" s="38" t="s">
        <v>792</v>
      </c>
    </row>
    <row r="1963" spans="1:5">
      <c r="A1963" s="38" t="s">
        <v>4582</v>
      </c>
      <c r="B1963" s="38" t="s">
        <v>4429</v>
      </c>
      <c r="C1963" s="38" t="s">
        <v>4461</v>
      </c>
      <c r="D1963" s="38">
        <v>50</v>
      </c>
      <c r="E1963" s="38" t="s">
        <v>792</v>
      </c>
    </row>
    <row r="1964" spans="1:5">
      <c r="A1964" s="38" t="s">
        <v>4581</v>
      </c>
      <c r="B1964" s="38" t="s">
        <v>4429</v>
      </c>
      <c r="C1964" s="38" t="s">
        <v>4461</v>
      </c>
      <c r="D1964" s="38">
        <v>50</v>
      </c>
      <c r="E1964" s="38" t="s">
        <v>792</v>
      </c>
    </row>
    <row r="1965" spans="1:5">
      <c r="A1965" s="38" t="s">
        <v>4580</v>
      </c>
      <c r="B1965" s="38" t="s">
        <v>4429</v>
      </c>
      <c r="C1965" s="38" t="s">
        <v>4459</v>
      </c>
      <c r="D1965" s="38">
        <v>50</v>
      </c>
      <c r="E1965" s="38" t="s">
        <v>792</v>
      </c>
    </row>
    <row r="1966" spans="1:5">
      <c r="A1966" s="38" t="s">
        <v>4579</v>
      </c>
      <c r="B1966" s="38" t="s">
        <v>4429</v>
      </c>
      <c r="C1966" s="38" t="s">
        <v>4459</v>
      </c>
      <c r="D1966" s="38">
        <v>50</v>
      </c>
      <c r="E1966" s="38" t="s">
        <v>792</v>
      </c>
    </row>
    <row r="1967" spans="1:5">
      <c r="A1967" s="38" t="s">
        <v>4578</v>
      </c>
      <c r="B1967" s="38" t="s">
        <v>4429</v>
      </c>
      <c r="C1967" s="38" t="s">
        <v>4457</v>
      </c>
      <c r="D1967" s="38">
        <v>50</v>
      </c>
      <c r="E1967" s="38" t="s">
        <v>792</v>
      </c>
    </row>
    <row r="1968" spans="1:5">
      <c r="A1968" s="38" t="s">
        <v>4577</v>
      </c>
      <c r="B1968" s="38" t="s">
        <v>4429</v>
      </c>
      <c r="C1968" s="38" t="s">
        <v>4457</v>
      </c>
      <c r="D1968" s="38">
        <v>50</v>
      </c>
      <c r="E1968" s="38" t="s">
        <v>792</v>
      </c>
    </row>
    <row r="1969" spans="1:5">
      <c r="A1969" s="38" t="s">
        <v>4576</v>
      </c>
      <c r="B1969" s="38" t="s">
        <v>4429</v>
      </c>
      <c r="C1969" s="38" t="s">
        <v>4455</v>
      </c>
      <c r="D1969" s="38">
        <v>50</v>
      </c>
      <c r="E1969" s="38" t="s">
        <v>792</v>
      </c>
    </row>
    <row r="1970" spans="1:5">
      <c r="A1970" s="38" t="s">
        <v>4575</v>
      </c>
      <c r="B1970" s="38" t="s">
        <v>4429</v>
      </c>
      <c r="C1970" s="38" t="s">
        <v>4455</v>
      </c>
      <c r="D1970" s="38">
        <v>50</v>
      </c>
      <c r="E1970" s="38" t="s">
        <v>792</v>
      </c>
    </row>
    <row r="1971" spans="1:5">
      <c r="A1971" s="38" t="s">
        <v>4574</v>
      </c>
      <c r="B1971" s="38" t="s">
        <v>4429</v>
      </c>
      <c r="C1971" s="38" t="s">
        <v>4453</v>
      </c>
      <c r="D1971" s="38">
        <v>50</v>
      </c>
      <c r="E1971" s="38" t="s">
        <v>792</v>
      </c>
    </row>
    <row r="1972" spans="1:5">
      <c r="A1972" s="38" t="s">
        <v>4573</v>
      </c>
      <c r="B1972" s="38" t="s">
        <v>4429</v>
      </c>
      <c r="C1972" s="38" t="s">
        <v>4453</v>
      </c>
      <c r="D1972" s="38">
        <v>50</v>
      </c>
      <c r="E1972" s="38" t="s">
        <v>792</v>
      </c>
    </row>
    <row r="1973" spans="1:5">
      <c r="A1973" s="38" t="s">
        <v>4572</v>
      </c>
      <c r="B1973" s="38" t="s">
        <v>4429</v>
      </c>
      <c r="C1973" s="38" t="s">
        <v>4451</v>
      </c>
      <c r="D1973" s="38">
        <v>50</v>
      </c>
      <c r="E1973" s="38" t="s">
        <v>792</v>
      </c>
    </row>
    <row r="1974" spans="1:5">
      <c r="A1974" s="38" t="s">
        <v>4571</v>
      </c>
      <c r="B1974" s="38" t="s">
        <v>4429</v>
      </c>
      <c r="C1974" s="38" t="s">
        <v>4451</v>
      </c>
      <c r="D1974" s="38">
        <v>50</v>
      </c>
      <c r="E1974" s="38" t="s">
        <v>792</v>
      </c>
    </row>
    <row r="1975" spans="1:5">
      <c r="A1975" s="38" t="s">
        <v>4570</v>
      </c>
      <c r="B1975" s="38" t="s">
        <v>4429</v>
      </c>
      <c r="C1975" s="38" t="s">
        <v>4449</v>
      </c>
      <c r="D1975" s="38">
        <v>50</v>
      </c>
      <c r="E1975" s="38" t="s">
        <v>792</v>
      </c>
    </row>
    <row r="1976" spans="1:5">
      <c r="A1976" s="38" t="s">
        <v>4569</v>
      </c>
      <c r="B1976" s="38" t="s">
        <v>4429</v>
      </c>
      <c r="C1976" s="38" t="s">
        <v>4449</v>
      </c>
      <c r="D1976" s="38">
        <v>50</v>
      </c>
      <c r="E1976" s="38" t="s">
        <v>792</v>
      </c>
    </row>
    <row r="1977" spans="1:5">
      <c r="A1977" s="38" t="s">
        <v>4568</v>
      </c>
      <c r="B1977" s="38" t="s">
        <v>4429</v>
      </c>
      <c r="C1977" s="38" t="s">
        <v>4447</v>
      </c>
      <c r="D1977" s="38">
        <v>50</v>
      </c>
      <c r="E1977" s="38" t="s">
        <v>792</v>
      </c>
    </row>
    <row r="1978" spans="1:5">
      <c r="A1978" s="38" t="s">
        <v>4567</v>
      </c>
      <c r="B1978" s="38" t="s">
        <v>4429</v>
      </c>
      <c r="C1978" s="38" t="s">
        <v>4447</v>
      </c>
      <c r="D1978" s="38">
        <v>50</v>
      </c>
      <c r="E1978" s="38" t="s">
        <v>792</v>
      </c>
    </row>
    <row r="1979" spans="1:5">
      <c r="A1979" s="38" t="s">
        <v>4566</v>
      </c>
      <c r="B1979" s="38" t="s">
        <v>4429</v>
      </c>
      <c r="C1979" s="38" t="s">
        <v>4445</v>
      </c>
      <c r="D1979" s="38">
        <v>50</v>
      </c>
      <c r="E1979" s="38" t="s">
        <v>792</v>
      </c>
    </row>
    <row r="1980" spans="1:5">
      <c r="A1980" s="38" t="s">
        <v>4565</v>
      </c>
      <c r="B1980" s="38" t="s">
        <v>4429</v>
      </c>
      <c r="C1980" s="38" t="s">
        <v>4445</v>
      </c>
      <c r="D1980" s="38">
        <v>50</v>
      </c>
      <c r="E1980" s="38" t="s">
        <v>792</v>
      </c>
    </row>
    <row r="1981" spans="1:5">
      <c r="A1981" s="38" t="s">
        <v>4564</v>
      </c>
      <c r="B1981" s="38" t="s">
        <v>4429</v>
      </c>
      <c r="C1981" s="38" t="s">
        <v>4443</v>
      </c>
      <c r="D1981" s="38">
        <v>50</v>
      </c>
      <c r="E1981" s="38" t="s">
        <v>792</v>
      </c>
    </row>
    <row r="1982" spans="1:5">
      <c r="A1982" s="38" t="s">
        <v>4563</v>
      </c>
      <c r="B1982" s="38" t="s">
        <v>4429</v>
      </c>
      <c r="C1982" s="38" t="s">
        <v>4443</v>
      </c>
      <c r="D1982" s="38">
        <v>50</v>
      </c>
      <c r="E1982" s="38" t="s">
        <v>792</v>
      </c>
    </row>
    <row r="1983" spans="1:5">
      <c r="A1983" s="38" t="s">
        <v>191</v>
      </c>
      <c r="B1983" s="38" t="s">
        <v>4429</v>
      </c>
      <c r="C1983" s="38" t="s">
        <v>4442</v>
      </c>
      <c r="D1983" s="38">
        <v>50</v>
      </c>
      <c r="E1983" s="38" t="s">
        <v>792</v>
      </c>
    </row>
    <row r="1984" spans="1:5">
      <c r="A1984" s="38" t="s">
        <v>4562</v>
      </c>
      <c r="B1984" s="38" t="s">
        <v>4429</v>
      </c>
      <c r="C1984" s="38" t="s">
        <v>4442</v>
      </c>
      <c r="D1984" s="38">
        <v>50</v>
      </c>
      <c r="E1984" s="38" t="s">
        <v>792</v>
      </c>
    </row>
    <row r="1985" spans="1:5">
      <c r="A1985" s="38" t="s">
        <v>4561</v>
      </c>
      <c r="B1985" s="38" t="s">
        <v>4429</v>
      </c>
      <c r="C1985" s="38" t="s">
        <v>4440</v>
      </c>
      <c r="D1985" s="38">
        <v>50</v>
      </c>
      <c r="E1985" s="38" t="s">
        <v>792</v>
      </c>
    </row>
    <row r="1986" spans="1:5">
      <c r="A1986" s="38" t="s">
        <v>4560</v>
      </c>
      <c r="B1986" s="38" t="s">
        <v>4429</v>
      </c>
      <c r="C1986" s="38" t="s">
        <v>4440</v>
      </c>
      <c r="D1986" s="38">
        <v>50</v>
      </c>
      <c r="E1986" s="38" t="s">
        <v>792</v>
      </c>
    </row>
    <row r="1987" spans="1:5">
      <c r="A1987" s="38" t="s">
        <v>4559</v>
      </c>
      <c r="B1987" s="38" t="s">
        <v>4429</v>
      </c>
      <c r="C1987" s="38" t="s">
        <v>4438</v>
      </c>
      <c r="D1987" s="38">
        <v>50</v>
      </c>
      <c r="E1987" s="38" t="s">
        <v>792</v>
      </c>
    </row>
    <row r="1988" spans="1:5">
      <c r="A1988" s="38" t="s">
        <v>4558</v>
      </c>
      <c r="B1988" s="38" t="s">
        <v>4429</v>
      </c>
      <c r="C1988" s="38" t="s">
        <v>4438</v>
      </c>
      <c r="D1988" s="38">
        <v>50</v>
      </c>
      <c r="E1988" s="38" t="s">
        <v>792</v>
      </c>
    </row>
    <row r="1989" spans="1:5">
      <c r="A1989" s="38" t="s">
        <v>4557</v>
      </c>
      <c r="B1989" s="38" t="s">
        <v>4429</v>
      </c>
      <c r="C1989" s="38" t="s">
        <v>4436</v>
      </c>
      <c r="D1989" s="38">
        <v>50</v>
      </c>
      <c r="E1989" s="38" t="s">
        <v>792</v>
      </c>
    </row>
    <row r="1990" spans="1:5">
      <c r="A1990" s="38" t="s">
        <v>4556</v>
      </c>
      <c r="B1990" s="38" t="s">
        <v>4429</v>
      </c>
      <c r="C1990" s="38" t="s">
        <v>4436</v>
      </c>
      <c r="D1990" s="38">
        <v>50</v>
      </c>
      <c r="E1990" s="38" t="s">
        <v>792</v>
      </c>
    </row>
    <row r="1991" spans="1:5">
      <c r="A1991" s="38" t="s">
        <v>194</v>
      </c>
      <c r="B1991" s="38" t="s">
        <v>4429</v>
      </c>
      <c r="C1991" s="38" t="s">
        <v>4435</v>
      </c>
      <c r="D1991" s="38">
        <v>50</v>
      </c>
      <c r="E1991" s="38" t="s">
        <v>792</v>
      </c>
    </row>
    <row r="1992" spans="1:5">
      <c r="A1992" s="38" t="s">
        <v>4555</v>
      </c>
      <c r="B1992" s="38" t="s">
        <v>4429</v>
      </c>
      <c r="C1992" s="38" t="s">
        <v>4435</v>
      </c>
      <c r="D1992" s="38">
        <v>50</v>
      </c>
      <c r="E1992" s="38" t="s">
        <v>792</v>
      </c>
    </row>
    <row r="1993" spans="1:5">
      <c r="A1993" s="38" t="s">
        <v>197</v>
      </c>
      <c r="B1993" s="38" t="s">
        <v>4429</v>
      </c>
      <c r="C1993" s="38" t="s">
        <v>4434</v>
      </c>
      <c r="D1993" s="38">
        <v>50</v>
      </c>
      <c r="E1993" s="38" t="s">
        <v>792</v>
      </c>
    </row>
    <row r="1994" spans="1:5">
      <c r="A1994" s="38" t="s">
        <v>4554</v>
      </c>
      <c r="B1994" s="38" t="s">
        <v>4429</v>
      </c>
      <c r="C1994" s="38" t="s">
        <v>4434</v>
      </c>
      <c r="D1994" s="38">
        <v>50</v>
      </c>
      <c r="E1994" s="38" t="s">
        <v>792</v>
      </c>
    </row>
    <row r="1995" spans="1:5">
      <c r="A1995" s="38" t="s">
        <v>200</v>
      </c>
      <c r="B1995" s="38" t="s">
        <v>4429</v>
      </c>
      <c r="C1995" s="38" t="s">
        <v>4433</v>
      </c>
      <c r="D1995" s="38">
        <v>50</v>
      </c>
      <c r="E1995" s="38" t="s">
        <v>792</v>
      </c>
    </row>
    <row r="1996" spans="1:5">
      <c r="A1996" s="38" t="s">
        <v>4553</v>
      </c>
      <c r="B1996" s="38" t="s">
        <v>4429</v>
      </c>
      <c r="C1996" s="38" t="s">
        <v>4433</v>
      </c>
      <c r="D1996" s="38">
        <v>50</v>
      </c>
      <c r="E1996" s="38" t="s">
        <v>792</v>
      </c>
    </row>
    <row r="1997" spans="1:5">
      <c r="A1997" s="38" t="s">
        <v>203</v>
      </c>
      <c r="B1997" s="38" t="s">
        <v>4429</v>
      </c>
      <c r="C1997" s="38" t="s">
        <v>4432</v>
      </c>
      <c r="D1997" s="38">
        <v>50</v>
      </c>
      <c r="E1997" s="38" t="s">
        <v>792</v>
      </c>
    </row>
    <row r="1998" spans="1:5">
      <c r="A1998" s="38" t="s">
        <v>4552</v>
      </c>
      <c r="B1998" s="38" t="s">
        <v>4429</v>
      </c>
      <c r="C1998" s="38" t="s">
        <v>4432</v>
      </c>
      <c r="D1998" s="38">
        <v>50</v>
      </c>
      <c r="E1998" s="38" t="s">
        <v>792</v>
      </c>
    </row>
    <row r="1999" spans="1:5">
      <c r="A1999" s="38" t="s">
        <v>206</v>
      </c>
      <c r="B1999" s="38" t="s">
        <v>4429</v>
      </c>
      <c r="C1999" s="38" t="s">
        <v>4431</v>
      </c>
      <c r="D1999" s="38">
        <v>50</v>
      </c>
      <c r="E1999" s="38" t="s">
        <v>792</v>
      </c>
    </row>
    <row r="2000" spans="1:5">
      <c r="A2000" s="38" t="s">
        <v>4551</v>
      </c>
      <c r="B2000" s="38" t="s">
        <v>4429</v>
      </c>
      <c r="C2000" s="38" t="s">
        <v>4431</v>
      </c>
      <c r="D2000" s="38">
        <v>50</v>
      </c>
      <c r="E2000" s="38" t="s">
        <v>792</v>
      </c>
    </row>
    <row r="2001" spans="1:5">
      <c r="A2001" s="38" t="s">
        <v>4550</v>
      </c>
      <c r="B2001" s="38" t="s">
        <v>4429</v>
      </c>
      <c r="C2001" s="38" t="s">
        <v>4428</v>
      </c>
      <c r="D2001" s="38">
        <v>50</v>
      </c>
      <c r="E2001" s="38" t="s">
        <v>792</v>
      </c>
    </row>
    <row r="2002" spans="1:5">
      <c r="A2002" s="38" t="s">
        <v>4549</v>
      </c>
      <c r="B2002" s="38" t="s">
        <v>4429</v>
      </c>
      <c r="C2002" s="38" t="s">
        <v>4428</v>
      </c>
      <c r="D2002" s="38">
        <v>50</v>
      </c>
      <c r="E2002" s="38" t="s">
        <v>792</v>
      </c>
    </row>
    <row r="2003" spans="1:5">
      <c r="A2003" s="38" t="s">
        <v>4548</v>
      </c>
      <c r="B2003" s="38" t="s">
        <v>4429</v>
      </c>
      <c r="C2003" s="38" t="s">
        <v>4509</v>
      </c>
      <c r="D2003" s="38">
        <v>50</v>
      </c>
      <c r="E2003" s="38" t="s">
        <v>792</v>
      </c>
    </row>
    <row r="2004" spans="1:5">
      <c r="A2004" s="38" t="s">
        <v>4547</v>
      </c>
      <c r="B2004" s="38" t="s">
        <v>4429</v>
      </c>
      <c r="C2004" s="38" t="s">
        <v>4507</v>
      </c>
      <c r="D2004" s="38">
        <v>50</v>
      </c>
      <c r="E2004" s="38" t="s">
        <v>792</v>
      </c>
    </row>
    <row r="2005" spans="1:5">
      <c r="A2005" s="38" t="s">
        <v>4546</v>
      </c>
      <c r="B2005" s="38" t="s">
        <v>4429</v>
      </c>
      <c r="C2005" s="38" t="s">
        <v>4505</v>
      </c>
      <c r="D2005" s="38">
        <v>50</v>
      </c>
      <c r="E2005" s="38" t="s">
        <v>792</v>
      </c>
    </row>
    <row r="2006" spans="1:5">
      <c r="A2006" s="38" t="s">
        <v>4545</v>
      </c>
      <c r="B2006" s="38" t="s">
        <v>4429</v>
      </c>
      <c r="C2006" s="38" t="s">
        <v>4503</v>
      </c>
      <c r="D2006" s="38">
        <v>50</v>
      </c>
      <c r="E2006" s="38" t="s">
        <v>792</v>
      </c>
    </row>
    <row r="2007" spans="1:5">
      <c r="A2007" s="38" t="s">
        <v>4544</v>
      </c>
      <c r="B2007" s="38" t="s">
        <v>4429</v>
      </c>
      <c r="C2007" s="38" t="s">
        <v>4501</v>
      </c>
      <c r="D2007" s="38">
        <v>50</v>
      </c>
      <c r="E2007" s="38" t="s">
        <v>792</v>
      </c>
    </row>
    <row r="2008" spans="1:5">
      <c r="A2008" s="38" t="s">
        <v>4543</v>
      </c>
      <c r="B2008" s="38" t="s">
        <v>4429</v>
      </c>
      <c r="C2008" s="38" t="s">
        <v>4499</v>
      </c>
      <c r="D2008" s="38">
        <v>50</v>
      </c>
      <c r="E2008" s="38" t="s">
        <v>792</v>
      </c>
    </row>
    <row r="2009" spans="1:5">
      <c r="A2009" s="38" t="s">
        <v>4542</v>
      </c>
      <c r="B2009" s="38" t="s">
        <v>4429</v>
      </c>
      <c r="C2009" s="38" t="s">
        <v>4497</v>
      </c>
      <c r="D2009" s="38">
        <v>50</v>
      </c>
      <c r="E2009" s="38" t="s">
        <v>792</v>
      </c>
    </row>
    <row r="2010" spans="1:5">
      <c r="A2010" s="38" t="s">
        <v>4541</v>
      </c>
      <c r="B2010" s="38" t="s">
        <v>4429</v>
      </c>
      <c r="C2010" s="38" t="s">
        <v>4495</v>
      </c>
      <c r="D2010" s="38">
        <v>50</v>
      </c>
      <c r="E2010" s="38" t="s">
        <v>792</v>
      </c>
    </row>
    <row r="2011" spans="1:5">
      <c r="A2011" s="38" t="s">
        <v>4540</v>
      </c>
      <c r="B2011" s="38" t="s">
        <v>4429</v>
      </c>
      <c r="C2011" s="38" t="s">
        <v>4493</v>
      </c>
      <c r="D2011" s="38">
        <v>50</v>
      </c>
      <c r="E2011" s="38" t="s">
        <v>792</v>
      </c>
    </row>
    <row r="2012" spans="1:5">
      <c r="A2012" s="38" t="s">
        <v>4539</v>
      </c>
      <c r="B2012" s="38" t="s">
        <v>4429</v>
      </c>
      <c r="C2012" s="38" t="s">
        <v>4491</v>
      </c>
      <c r="D2012" s="38">
        <v>50</v>
      </c>
      <c r="E2012" s="38" t="s">
        <v>792</v>
      </c>
    </row>
    <row r="2013" spans="1:5">
      <c r="A2013" s="38" t="s">
        <v>4538</v>
      </c>
      <c r="B2013" s="38" t="s">
        <v>4429</v>
      </c>
      <c r="C2013" s="38" t="s">
        <v>4489</v>
      </c>
      <c r="D2013" s="38">
        <v>50</v>
      </c>
      <c r="E2013" s="38" t="s">
        <v>792</v>
      </c>
    </row>
    <row r="2014" spans="1:5">
      <c r="A2014" s="38" t="s">
        <v>4537</v>
      </c>
      <c r="B2014" s="38" t="s">
        <v>4429</v>
      </c>
      <c r="C2014" s="38" t="s">
        <v>4487</v>
      </c>
      <c r="D2014" s="38">
        <v>50</v>
      </c>
      <c r="E2014" s="38" t="s">
        <v>792</v>
      </c>
    </row>
    <row r="2015" spans="1:5">
      <c r="A2015" s="38" t="s">
        <v>4536</v>
      </c>
      <c r="B2015" s="38" t="s">
        <v>4429</v>
      </c>
      <c r="C2015" s="38" t="s">
        <v>4485</v>
      </c>
      <c r="D2015" s="38">
        <v>50</v>
      </c>
      <c r="E2015" s="38" t="s">
        <v>792</v>
      </c>
    </row>
    <row r="2016" spans="1:5">
      <c r="A2016" s="38" t="s">
        <v>4535</v>
      </c>
      <c r="B2016" s="38" t="s">
        <v>4429</v>
      </c>
      <c r="C2016" s="38" t="s">
        <v>4483</v>
      </c>
      <c r="D2016" s="38">
        <v>50</v>
      </c>
      <c r="E2016" s="38" t="s">
        <v>792</v>
      </c>
    </row>
    <row r="2017" spans="1:5">
      <c r="A2017" s="38" t="s">
        <v>4534</v>
      </c>
      <c r="B2017" s="38" t="s">
        <v>4429</v>
      </c>
      <c r="C2017" s="38" t="s">
        <v>4481</v>
      </c>
      <c r="D2017" s="38">
        <v>50</v>
      </c>
      <c r="E2017" s="38" t="s">
        <v>792</v>
      </c>
    </row>
    <row r="2018" spans="1:5">
      <c r="A2018" s="38" t="s">
        <v>4533</v>
      </c>
      <c r="B2018" s="38" t="s">
        <v>4429</v>
      </c>
      <c r="C2018" s="38" t="s">
        <v>4479</v>
      </c>
      <c r="D2018" s="38">
        <v>50</v>
      </c>
      <c r="E2018" s="38" t="s">
        <v>792</v>
      </c>
    </row>
    <row r="2019" spans="1:5">
      <c r="A2019" s="38" t="s">
        <v>4532</v>
      </c>
      <c r="B2019" s="38" t="s">
        <v>4429</v>
      </c>
      <c r="C2019" s="38" t="s">
        <v>4477</v>
      </c>
      <c r="D2019" s="38">
        <v>50</v>
      </c>
      <c r="E2019" s="38" t="s">
        <v>792</v>
      </c>
    </row>
    <row r="2020" spans="1:5">
      <c r="A2020" s="38" t="s">
        <v>4531</v>
      </c>
      <c r="B2020" s="38" t="s">
        <v>4429</v>
      </c>
      <c r="C2020" s="38" t="s">
        <v>4475</v>
      </c>
      <c r="D2020" s="38">
        <v>50</v>
      </c>
      <c r="E2020" s="38" t="s">
        <v>792</v>
      </c>
    </row>
    <row r="2021" spans="1:5">
      <c r="A2021" s="38" t="s">
        <v>4530</v>
      </c>
      <c r="B2021" s="38" t="s">
        <v>4429</v>
      </c>
      <c r="C2021" s="38" t="s">
        <v>4473</v>
      </c>
      <c r="D2021" s="38">
        <v>50</v>
      </c>
      <c r="E2021" s="38" t="s">
        <v>792</v>
      </c>
    </row>
    <row r="2022" spans="1:5">
      <c r="A2022" s="38" t="s">
        <v>4529</v>
      </c>
      <c r="B2022" s="38" t="s">
        <v>4429</v>
      </c>
      <c r="C2022" s="38" t="s">
        <v>4471</v>
      </c>
      <c r="D2022" s="38">
        <v>50</v>
      </c>
      <c r="E2022" s="38" t="s">
        <v>792</v>
      </c>
    </row>
    <row r="2023" spans="1:5">
      <c r="A2023" s="38" t="s">
        <v>4528</v>
      </c>
      <c r="B2023" s="38" t="s">
        <v>4429</v>
      </c>
      <c r="C2023" s="38" t="s">
        <v>4469</v>
      </c>
      <c r="D2023" s="38">
        <v>50</v>
      </c>
      <c r="E2023" s="38" t="s">
        <v>792</v>
      </c>
    </row>
    <row r="2024" spans="1:5">
      <c r="A2024" s="38" t="s">
        <v>4527</v>
      </c>
      <c r="B2024" s="38" t="s">
        <v>4429</v>
      </c>
      <c r="C2024" s="38" t="s">
        <v>4467</v>
      </c>
      <c r="D2024" s="38">
        <v>50</v>
      </c>
      <c r="E2024" s="38" t="s">
        <v>792</v>
      </c>
    </row>
    <row r="2025" spans="1:5">
      <c r="A2025" s="38" t="s">
        <v>4526</v>
      </c>
      <c r="B2025" s="38" t="s">
        <v>4429</v>
      </c>
      <c r="C2025" s="38" t="s">
        <v>4465</v>
      </c>
      <c r="D2025" s="38">
        <v>50</v>
      </c>
      <c r="E2025" s="38" t="s">
        <v>792</v>
      </c>
    </row>
    <row r="2026" spans="1:5">
      <c r="A2026" s="38" t="s">
        <v>4525</v>
      </c>
      <c r="B2026" s="38" t="s">
        <v>4429</v>
      </c>
      <c r="C2026" s="38" t="s">
        <v>4463</v>
      </c>
      <c r="D2026" s="38">
        <v>50</v>
      </c>
      <c r="E2026" s="38" t="s">
        <v>792</v>
      </c>
    </row>
    <row r="2027" spans="1:5">
      <c r="A2027" s="38" t="s">
        <v>4524</v>
      </c>
      <c r="B2027" s="38" t="s">
        <v>4429</v>
      </c>
      <c r="C2027" s="38" t="s">
        <v>4461</v>
      </c>
      <c r="D2027" s="38">
        <v>50</v>
      </c>
      <c r="E2027" s="38" t="s">
        <v>792</v>
      </c>
    </row>
    <row r="2028" spans="1:5">
      <c r="A2028" s="38" t="s">
        <v>4523</v>
      </c>
      <c r="B2028" s="38" t="s">
        <v>4429</v>
      </c>
      <c r="C2028" s="38" t="s">
        <v>4459</v>
      </c>
      <c r="D2028" s="38">
        <v>50</v>
      </c>
      <c r="E2028" s="38" t="s">
        <v>792</v>
      </c>
    </row>
    <row r="2029" spans="1:5">
      <c r="A2029" s="38" t="s">
        <v>4522</v>
      </c>
      <c r="B2029" s="38" t="s">
        <v>4429</v>
      </c>
      <c r="C2029" s="38" t="s">
        <v>4457</v>
      </c>
      <c r="D2029" s="38">
        <v>50</v>
      </c>
      <c r="E2029" s="38" t="s">
        <v>792</v>
      </c>
    </row>
    <row r="2030" spans="1:5">
      <c r="A2030" s="38" t="s">
        <v>4521</v>
      </c>
      <c r="B2030" s="38" t="s">
        <v>4429</v>
      </c>
      <c r="C2030" s="38" t="s">
        <v>4455</v>
      </c>
      <c r="D2030" s="38">
        <v>50</v>
      </c>
      <c r="E2030" s="38" t="s">
        <v>792</v>
      </c>
    </row>
    <row r="2031" spans="1:5">
      <c r="A2031" s="38" t="s">
        <v>4520</v>
      </c>
      <c r="B2031" s="38" t="s">
        <v>4429</v>
      </c>
      <c r="C2031" s="38" t="s">
        <v>4453</v>
      </c>
      <c r="D2031" s="38">
        <v>50</v>
      </c>
      <c r="E2031" s="38" t="s">
        <v>792</v>
      </c>
    </row>
    <row r="2032" spans="1:5">
      <c r="A2032" s="38" t="s">
        <v>4519</v>
      </c>
      <c r="B2032" s="38" t="s">
        <v>4429</v>
      </c>
      <c r="C2032" s="38" t="s">
        <v>4451</v>
      </c>
      <c r="D2032" s="38">
        <v>50</v>
      </c>
      <c r="E2032" s="38" t="s">
        <v>792</v>
      </c>
    </row>
    <row r="2033" spans="1:5">
      <c r="A2033" s="38" t="s">
        <v>4518</v>
      </c>
      <c r="B2033" s="38" t="s">
        <v>4429</v>
      </c>
      <c r="C2033" s="38" t="s">
        <v>4449</v>
      </c>
      <c r="D2033" s="38">
        <v>50</v>
      </c>
      <c r="E2033" s="38" t="s">
        <v>792</v>
      </c>
    </row>
    <row r="2034" spans="1:5">
      <c r="A2034" s="38" t="s">
        <v>4517</v>
      </c>
      <c r="B2034" s="38" t="s">
        <v>4429</v>
      </c>
      <c r="C2034" s="38" t="s">
        <v>4447</v>
      </c>
      <c r="D2034" s="38">
        <v>50</v>
      </c>
      <c r="E2034" s="38" t="s">
        <v>792</v>
      </c>
    </row>
    <row r="2035" spans="1:5">
      <c r="A2035" s="38" t="s">
        <v>4516</v>
      </c>
      <c r="B2035" s="38" t="s">
        <v>4429</v>
      </c>
      <c r="C2035" s="38" t="s">
        <v>4445</v>
      </c>
      <c r="D2035" s="38">
        <v>50</v>
      </c>
      <c r="E2035" s="38" t="s">
        <v>792</v>
      </c>
    </row>
    <row r="2036" spans="1:5">
      <c r="A2036" s="38" t="s">
        <v>4515</v>
      </c>
      <c r="B2036" s="38" t="s">
        <v>4429</v>
      </c>
      <c r="C2036" s="38" t="s">
        <v>4443</v>
      </c>
      <c r="D2036" s="38">
        <v>50</v>
      </c>
      <c r="E2036" s="38" t="s">
        <v>792</v>
      </c>
    </row>
    <row r="2037" spans="1:5">
      <c r="A2037" s="38" t="s">
        <v>192</v>
      </c>
      <c r="B2037" s="38" t="s">
        <v>4429</v>
      </c>
      <c r="C2037" s="38" t="s">
        <v>4442</v>
      </c>
      <c r="D2037" s="38">
        <v>50</v>
      </c>
      <c r="E2037" s="38" t="s">
        <v>792</v>
      </c>
    </row>
    <row r="2038" spans="1:5">
      <c r="A2038" s="38" t="s">
        <v>4514</v>
      </c>
      <c r="B2038" s="38" t="s">
        <v>4429</v>
      </c>
      <c r="C2038" s="38" t="s">
        <v>4440</v>
      </c>
      <c r="D2038" s="38">
        <v>50</v>
      </c>
      <c r="E2038" s="38" t="s">
        <v>792</v>
      </c>
    </row>
    <row r="2039" spans="1:5">
      <c r="A2039" s="38" t="s">
        <v>4513</v>
      </c>
      <c r="B2039" s="38" t="s">
        <v>4429</v>
      </c>
      <c r="C2039" s="38" t="s">
        <v>4438</v>
      </c>
      <c r="D2039" s="38">
        <v>50</v>
      </c>
      <c r="E2039" s="38" t="s">
        <v>792</v>
      </c>
    </row>
    <row r="2040" spans="1:5">
      <c r="A2040" s="38" t="s">
        <v>4512</v>
      </c>
      <c r="B2040" s="38" t="s">
        <v>4429</v>
      </c>
      <c r="C2040" s="38" t="s">
        <v>4436</v>
      </c>
      <c r="D2040" s="38">
        <v>50</v>
      </c>
      <c r="E2040" s="38" t="s">
        <v>792</v>
      </c>
    </row>
    <row r="2041" spans="1:5">
      <c r="A2041" s="38" t="s">
        <v>195</v>
      </c>
      <c r="B2041" s="38" t="s">
        <v>4429</v>
      </c>
      <c r="C2041" s="38" t="s">
        <v>4435</v>
      </c>
      <c r="D2041" s="38">
        <v>50</v>
      </c>
      <c r="E2041" s="38" t="s">
        <v>792</v>
      </c>
    </row>
    <row r="2042" spans="1:5">
      <c r="A2042" s="38" t="s">
        <v>198</v>
      </c>
      <c r="B2042" s="38" t="s">
        <v>4429</v>
      </c>
      <c r="C2042" s="38" t="s">
        <v>4434</v>
      </c>
      <c r="D2042" s="38">
        <v>50</v>
      </c>
      <c r="E2042" s="38" t="s">
        <v>792</v>
      </c>
    </row>
    <row r="2043" spans="1:5">
      <c r="A2043" s="38" t="s">
        <v>201</v>
      </c>
      <c r="B2043" s="38" t="s">
        <v>4429</v>
      </c>
      <c r="C2043" s="38" t="s">
        <v>4433</v>
      </c>
      <c r="D2043" s="38">
        <v>50</v>
      </c>
      <c r="E2043" s="38" t="s">
        <v>792</v>
      </c>
    </row>
    <row r="2044" spans="1:5">
      <c r="A2044" s="38" t="s">
        <v>204</v>
      </c>
      <c r="B2044" s="38" t="s">
        <v>4429</v>
      </c>
      <c r="C2044" s="38" t="s">
        <v>4432</v>
      </c>
      <c r="D2044" s="38">
        <v>50</v>
      </c>
      <c r="E2044" s="38" t="s">
        <v>792</v>
      </c>
    </row>
    <row r="2045" spans="1:5">
      <c r="A2045" s="38" t="s">
        <v>207</v>
      </c>
      <c r="B2045" s="38" t="s">
        <v>4429</v>
      </c>
      <c r="C2045" s="38" t="s">
        <v>4431</v>
      </c>
      <c r="D2045" s="38">
        <v>50</v>
      </c>
      <c r="E2045" s="38" t="s">
        <v>792</v>
      </c>
    </row>
    <row r="2046" spans="1:5">
      <c r="A2046" s="38" t="s">
        <v>4511</v>
      </c>
      <c r="B2046" s="38" t="s">
        <v>4429</v>
      </c>
      <c r="C2046" s="38" t="s">
        <v>4428</v>
      </c>
      <c r="D2046" s="38">
        <v>50</v>
      </c>
      <c r="E2046" s="38" t="s">
        <v>792</v>
      </c>
    </row>
    <row r="2047" spans="1:5">
      <c r="A2047" s="38" t="s">
        <v>4510</v>
      </c>
      <c r="B2047" s="38" t="s">
        <v>4429</v>
      </c>
      <c r="C2047" s="38" t="s">
        <v>4509</v>
      </c>
      <c r="D2047" s="38">
        <v>50</v>
      </c>
      <c r="E2047" s="38" t="s">
        <v>792</v>
      </c>
    </row>
    <row r="2048" spans="1:5">
      <c r="A2048" s="38" t="s">
        <v>4508</v>
      </c>
      <c r="B2048" s="38" t="s">
        <v>4429</v>
      </c>
      <c r="C2048" s="38" t="s">
        <v>4507</v>
      </c>
      <c r="D2048" s="38">
        <v>50</v>
      </c>
      <c r="E2048" s="38" t="s">
        <v>792</v>
      </c>
    </row>
    <row r="2049" spans="1:5">
      <c r="A2049" s="38" t="s">
        <v>4506</v>
      </c>
      <c r="B2049" s="38" t="s">
        <v>4429</v>
      </c>
      <c r="C2049" s="38" t="s">
        <v>4505</v>
      </c>
      <c r="D2049" s="38">
        <v>50</v>
      </c>
      <c r="E2049" s="38" t="s">
        <v>792</v>
      </c>
    </row>
    <row r="2050" spans="1:5">
      <c r="A2050" s="38" t="s">
        <v>4504</v>
      </c>
      <c r="B2050" s="38" t="s">
        <v>4429</v>
      </c>
      <c r="C2050" s="38" t="s">
        <v>4503</v>
      </c>
      <c r="D2050" s="38">
        <v>50</v>
      </c>
      <c r="E2050" s="38" t="s">
        <v>792</v>
      </c>
    </row>
    <row r="2051" spans="1:5">
      <c r="A2051" s="38" t="s">
        <v>4502</v>
      </c>
      <c r="B2051" s="38" t="s">
        <v>4429</v>
      </c>
      <c r="C2051" s="38" t="s">
        <v>4501</v>
      </c>
      <c r="D2051" s="38">
        <v>50</v>
      </c>
      <c r="E2051" s="38" t="s">
        <v>792</v>
      </c>
    </row>
    <row r="2052" spans="1:5">
      <c r="A2052" s="38" t="s">
        <v>4500</v>
      </c>
      <c r="B2052" s="38" t="s">
        <v>4429</v>
      </c>
      <c r="C2052" s="38" t="s">
        <v>4499</v>
      </c>
      <c r="D2052" s="38">
        <v>50</v>
      </c>
      <c r="E2052" s="38" t="s">
        <v>792</v>
      </c>
    </row>
    <row r="2053" spans="1:5">
      <c r="A2053" s="38" t="s">
        <v>4498</v>
      </c>
      <c r="B2053" s="38" t="s">
        <v>4429</v>
      </c>
      <c r="C2053" s="38" t="s">
        <v>4497</v>
      </c>
      <c r="D2053" s="38">
        <v>50</v>
      </c>
      <c r="E2053" s="38" t="s">
        <v>792</v>
      </c>
    </row>
    <row r="2054" spans="1:5">
      <c r="A2054" s="38" t="s">
        <v>4496</v>
      </c>
      <c r="B2054" s="38" t="s">
        <v>4429</v>
      </c>
      <c r="C2054" s="38" t="s">
        <v>4495</v>
      </c>
      <c r="D2054" s="38">
        <v>50</v>
      </c>
      <c r="E2054" s="38" t="s">
        <v>792</v>
      </c>
    </row>
    <row r="2055" spans="1:5">
      <c r="A2055" s="38" t="s">
        <v>4494</v>
      </c>
      <c r="B2055" s="38" t="s">
        <v>4429</v>
      </c>
      <c r="C2055" s="38" t="s">
        <v>4493</v>
      </c>
      <c r="D2055" s="38">
        <v>50</v>
      </c>
      <c r="E2055" s="38" t="s">
        <v>792</v>
      </c>
    </row>
    <row r="2056" spans="1:5">
      <c r="A2056" s="38" t="s">
        <v>4492</v>
      </c>
      <c r="B2056" s="38" t="s">
        <v>4429</v>
      </c>
      <c r="C2056" s="38" t="s">
        <v>4491</v>
      </c>
      <c r="D2056" s="38">
        <v>50</v>
      </c>
      <c r="E2056" s="38" t="s">
        <v>792</v>
      </c>
    </row>
    <row r="2057" spans="1:5">
      <c r="A2057" s="38" t="s">
        <v>4490</v>
      </c>
      <c r="B2057" s="38" t="s">
        <v>4429</v>
      </c>
      <c r="C2057" s="38" t="s">
        <v>4489</v>
      </c>
      <c r="D2057" s="38">
        <v>50</v>
      </c>
      <c r="E2057" s="38" t="s">
        <v>792</v>
      </c>
    </row>
    <row r="2058" spans="1:5">
      <c r="A2058" s="38" t="s">
        <v>4488</v>
      </c>
      <c r="B2058" s="38" t="s">
        <v>4429</v>
      </c>
      <c r="C2058" s="38" t="s">
        <v>4487</v>
      </c>
      <c r="D2058" s="38">
        <v>50</v>
      </c>
      <c r="E2058" s="38" t="s">
        <v>792</v>
      </c>
    </row>
    <row r="2059" spans="1:5">
      <c r="A2059" s="38" t="s">
        <v>4486</v>
      </c>
      <c r="B2059" s="38" t="s">
        <v>4429</v>
      </c>
      <c r="C2059" s="38" t="s">
        <v>4485</v>
      </c>
      <c r="D2059" s="38">
        <v>50</v>
      </c>
      <c r="E2059" s="38" t="s">
        <v>792</v>
      </c>
    </row>
    <row r="2060" spans="1:5">
      <c r="A2060" s="38" t="s">
        <v>4484</v>
      </c>
      <c r="B2060" s="38" t="s">
        <v>4429</v>
      </c>
      <c r="C2060" s="38" t="s">
        <v>4483</v>
      </c>
      <c r="D2060" s="38">
        <v>50</v>
      </c>
      <c r="E2060" s="38" t="s">
        <v>792</v>
      </c>
    </row>
    <row r="2061" spans="1:5">
      <c r="A2061" s="38" t="s">
        <v>4482</v>
      </c>
      <c r="B2061" s="38" t="s">
        <v>4429</v>
      </c>
      <c r="C2061" s="38" t="s">
        <v>4481</v>
      </c>
      <c r="D2061" s="38">
        <v>50</v>
      </c>
      <c r="E2061" s="38" t="s">
        <v>792</v>
      </c>
    </row>
    <row r="2062" spans="1:5">
      <c r="A2062" s="38" t="s">
        <v>4480</v>
      </c>
      <c r="B2062" s="38" t="s">
        <v>4429</v>
      </c>
      <c r="C2062" s="38" t="s">
        <v>4479</v>
      </c>
      <c r="D2062" s="38">
        <v>50</v>
      </c>
      <c r="E2062" s="38" t="s">
        <v>792</v>
      </c>
    </row>
    <row r="2063" spans="1:5">
      <c r="A2063" s="38" t="s">
        <v>4478</v>
      </c>
      <c r="B2063" s="38" t="s">
        <v>4429</v>
      </c>
      <c r="C2063" s="38" t="s">
        <v>4477</v>
      </c>
      <c r="D2063" s="38">
        <v>50</v>
      </c>
      <c r="E2063" s="38" t="s">
        <v>792</v>
      </c>
    </row>
    <row r="2064" spans="1:5">
      <c r="A2064" s="38" t="s">
        <v>4476</v>
      </c>
      <c r="B2064" s="38" t="s">
        <v>4429</v>
      </c>
      <c r="C2064" s="38" t="s">
        <v>4475</v>
      </c>
      <c r="D2064" s="38">
        <v>50</v>
      </c>
      <c r="E2064" s="38" t="s">
        <v>792</v>
      </c>
    </row>
    <row r="2065" spans="1:5">
      <c r="A2065" s="38" t="s">
        <v>4474</v>
      </c>
      <c r="B2065" s="38" t="s">
        <v>4429</v>
      </c>
      <c r="C2065" s="38" t="s">
        <v>4473</v>
      </c>
      <c r="D2065" s="38">
        <v>50</v>
      </c>
      <c r="E2065" s="38" t="s">
        <v>792</v>
      </c>
    </row>
    <row r="2066" spans="1:5">
      <c r="A2066" s="38" t="s">
        <v>4472</v>
      </c>
      <c r="B2066" s="38" t="s">
        <v>4429</v>
      </c>
      <c r="C2066" s="38" t="s">
        <v>4471</v>
      </c>
      <c r="D2066" s="38">
        <v>50</v>
      </c>
      <c r="E2066" s="38" t="s">
        <v>792</v>
      </c>
    </row>
    <row r="2067" spans="1:5">
      <c r="A2067" s="38" t="s">
        <v>4470</v>
      </c>
      <c r="B2067" s="38" t="s">
        <v>4429</v>
      </c>
      <c r="C2067" s="38" t="s">
        <v>4469</v>
      </c>
      <c r="D2067" s="38">
        <v>50</v>
      </c>
      <c r="E2067" s="38" t="s">
        <v>792</v>
      </c>
    </row>
    <row r="2068" spans="1:5">
      <c r="A2068" s="38" t="s">
        <v>4468</v>
      </c>
      <c r="B2068" s="38" t="s">
        <v>4429</v>
      </c>
      <c r="C2068" s="38" t="s">
        <v>4467</v>
      </c>
      <c r="D2068" s="38">
        <v>50</v>
      </c>
      <c r="E2068" s="38" t="s">
        <v>792</v>
      </c>
    </row>
    <row r="2069" spans="1:5">
      <c r="A2069" s="38" t="s">
        <v>4466</v>
      </c>
      <c r="B2069" s="38" t="s">
        <v>4429</v>
      </c>
      <c r="C2069" s="38" t="s">
        <v>4465</v>
      </c>
      <c r="D2069" s="38">
        <v>50</v>
      </c>
      <c r="E2069" s="38" t="s">
        <v>792</v>
      </c>
    </row>
    <row r="2070" spans="1:5">
      <c r="A2070" s="38" t="s">
        <v>4464</v>
      </c>
      <c r="B2070" s="38" t="s">
        <v>4429</v>
      </c>
      <c r="C2070" s="38" t="s">
        <v>4463</v>
      </c>
      <c r="D2070" s="38">
        <v>50</v>
      </c>
      <c r="E2070" s="38" t="s">
        <v>792</v>
      </c>
    </row>
    <row r="2071" spans="1:5">
      <c r="A2071" s="38" t="s">
        <v>4462</v>
      </c>
      <c r="B2071" s="38" t="s">
        <v>4429</v>
      </c>
      <c r="C2071" s="38" t="s">
        <v>4461</v>
      </c>
      <c r="D2071" s="38">
        <v>50</v>
      </c>
      <c r="E2071" s="38" t="s">
        <v>792</v>
      </c>
    </row>
    <row r="2072" spans="1:5">
      <c r="A2072" s="38" t="s">
        <v>4460</v>
      </c>
      <c r="B2072" s="38" t="s">
        <v>4429</v>
      </c>
      <c r="C2072" s="38" t="s">
        <v>4459</v>
      </c>
      <c r="D2072" s="38">
        <v>50</v>
      </c>
      <c r="E2072" s="38" t="s">
        <v>792</v>
      </c>
    </row>
    <row r="2073" spans="1:5">
      <c r="A2073" s="38" t="s">
        <v>4458</v>
      </c>
      <c r="B2073" s="38" t="s">
        <v>4429</v>
      </c>
      <c r="C2073" s="38" t="s">
        <v>4457</v>
      </c>
      <c r="D2073" s="38">
        <v>50</v>
      </c>
      <c r="E2073" s="38" t="s">
        <v>792</v>
      </c>
    </row>
    <row r="2074" spans="1:5">
      <c r="A2074" s="38" t="s">
        <v>4456</v>
      </c>
      <c r="B2074" s="38" t="s">
        <v>4429</v>
      </c>
      <c r="C2074" s="38" t="s">
        <v>4455</v>
      </c>
      <c r="D2074" s="38">
        <v>50</v>
      </c>
      <c r="E2074" s="38" t="s">
        <v>792</v>
      </c>
    </row>
    <row r="2075" spans="1:5">
      <c r="A2075" s="38" t="s">
        <v>4454</v>
      </c>
      <c r="B2075" s="38" t="s">
        <v>4429</v>
      </c>
      <c r="C2075" s="38" t="s">
        <v>4453</v>
      </c>
      <c r="D2075" s="38">
        <v>50</v>
      </c>
      <c r="E2075" s="38" t="s">
        <v>792</v>
      </c>
    </row>
    <row r="2076" spans="1:5">
      <c r="A2076" s="38" t="s">
        <v>4452</v>
      </c>
      <c r="B2076" s="38" t="s">
        <v>4429</v>
      </c>
      <c r="C2076" s="38" t="s">
        <v>4451</v>
      </c>
      <c r="D2076" s="38">
        <v>50</v>
      </c>
      <c r="E2076" s="38" t="s">
        <v>792</v>
      </c>
    </row>
    <row r="2077" spans="1:5">
      <c r="A2077" s="38" t="s">
        <v>4450</v>
      </c>
      <c r="B2077" s="38" t="s">
        <v>4429</v>
      </c>
      <c r="C2077" s="38" t="s">
        <v>4449</v>
      </c>
      <c r="D2077" s="38">
        <v>50</v>
      </c>
      <c r="E2077" s="38" t="s">
        <v>792</v>
      </c>
    </row>
    <row r="2078" spans="1:5">
      <c r="A2078" s="38" t="s">
        <v>4448</v>
      </c>
      <c r="B2078" s="38" t="s">
        <v>4429</v>
      </c>
      <c r="C2078" s="38" t="s">
        <v>4447</v>
      </c>
      <c r="D2078" s="38">
        <v>50</v>
      </c>
      <c r="E2078" s="38" t="s">
        <v>792</v>
      </c>
    </row>
    <row r="2079" spans="1:5">
      <c r="A2079" s="38" t="s">
        <v>4446</v>
      </c>
      <c r="B2079" s="38" t="s">
        <v>4429</v>
      </c>
      <c r="C2079" s="38" t="s">
        <v>4445</v>
      </c>
      <c r="D2079" s="38">
        <v>50</v>
      </c>
      <c r="E2079" s="38" t="s">
        <v>792</v>
      </c>
    </row>
    <row r="2080" spans="1:5">
      <c r="A2080" s="38" t="s">
        <v>4444</v>
      </c>
      <c r="B2080" s="38" t="s">
        <v>4429</v>
      </c>
      <c r="C2080" s="38" t="s">
        <v>4443</v>
      </c>
      <c r="D2080" s="38">
        <v>50</v>
      </c>
      <c r="E2080" s="38" t="s">
        <v>792</v>
      </c>
    </row>
    <row r="2081" spans="1:5">
      <c r="A2081" s="38" t="s">
        <v>193</v>
      </c>
      <c r="B2081" s="38" t="s">
        <v>4429</v>
      </c>
      <c r="C2081" s="38" t="s">
        <v>4442</v>
      </c>
      <c r="D2081" s="38">
        <v>50</v>
      </c>
      <c r="E2081" s="38" t="s">
        <v>792</v>
      </c>
    </row>
    <row r="2082" spans="1:5">
      <c r="A2082" s="38" t="s">
        <v>4441</v>
      </c>
      <c r="B2082" s="38" t="s">
        <v>4429</v>
      </c>
      <c r="C2082" s="38" t="s">
        <v>4440</v>
      </c>
      <c r="D2082" s="38">
        <v>50</v>
      </c>
      <c r="E2082" s="38" t="s">
        <v>792</v>
      </c>
    </row>
    <row r="2083" spans="1:5">
      <c r="A2083" s="38" t="s">
        <v>4439</v>
      </c>
      <c r="B2083" s="38" t="s">
        <v>4429</v>
      </c>
      <c r="C2083" s="38" t="s">
        <v>4438</v>
      </c>
      <c r="D2083" s="38">
        <v>50</v>
      </c>
      <c r="E2083" s="38" t="s">
        <v>792</v>
      </c>
    </row>
    <row r="2084" spans="1:5">
      <c r="A2084" s="38" t="s">
        <v>4437</v>
      </c>
      <c r="B2084" s="38" t="s">
        <v>4429</v>
      </c>
      <c r="C2084" s="38" t="s">
        <v>4436</v>
      </c>
      <c r="D2084" s="38">
        <v>50</v>
      </c>
      <c r="E2084" s="38" t="s">
        <v>792</v>
      </c>
    </row>
    <row r="2085" spans="1:5">
      <c r="A2085" s="38" t="s">
        <v>196</v>
      </c>
      <c r="B2085" s="38" t="s">
        <v>4429</v>
      </c>
      <c r="C2085" s="38" t="s">
        <v>4435</v>
      </c>
      <c r="D2085" s="38">
        <v>50</v>
      </c>
      <c r="E2085" s="38" t="s">
        <v>792</v>
      </c>
    </row>
    <row r="2086" spans="1:5">
      <c r="A2086" s="38" t="s">
        <v>199</v>
      </c>
      <c r="B2086" s="38" t="s">
        <v>4429</v>
      </c>
      <c r="C2086" s="38" t="s">
        <v>4434</v>
      </c>
      <c r="D2086" s="38">
        <v>50</v>
      </c>
      <c r="E2086" s="38" t="s">
        <v>792</v>
      </c>
    </row>
    <row r="2087" spans="1:5">
      <c r="A2087" s="38" t="s">
        <v>202</v>
      </c>
      <c r="B2087" s="38" t="s">
        <v>4429</v>
      </c>
      <c r="C2087" s="38" t="s">
        <v>4433</v>
      </c>
      <c r="D2087" s="38">
        <v>50</v>
      </c>
      <c r="E2087" s="38" t="s">
        <v>792</v>
      </c>
    </row>
    <row r="2088" spans="1:5">
      <c r="A2088" s="38" t="s">
        <v>205</v>
      </c>
      <c r="B2088" s="38" t="s">
        <v>4429</v>
      </c>
      <c r="C2088" s="38" t="s">
        <v>4432</v>
      </c>
      <c r="D2088" s="38">
        <v>50</v>
      </c>
      <c r="E2088" s="38" t="s">
        <v>792</v>
      </c>
    </row>
    <row r="2089" spans="1:5">
      <c r="A2089" s="38" t="s">
        <v>208</v>
      </c>
      <c r="B2089" s="38" t="s">
        <v>4429</v>
      </c>
      <c r="C2089" s="38" t="s">
        <v>4431</v>
      </c>
      <c r="D2089" s="38">
        <v>50</v>
      </c>
      <c r="E2089" s="38" t="s">
        <v>792</v>
      </c>
    </row>
    <row r="2090" spans="1:5">
      <c r="A2090" s="38" t="s">
        <v>4430</v>
      </c>
      <c r="B2090" s="38" t="s">
        <v>4429</v>
      </c>
      <c r="C2090" s="38" t="s">
        <v>4428</v>
      </c>
      <c r="D2090" s="38">
        <v>50</v>
      </c>
      <c r="E2090" s="38" t="s">
        <v>792</v>
      </c>
    </row>
    <row r="2091" spans="1:5">
      <c r="A2091" s="38" t="s">
        <v>4427</v>
      </c>
      <c r="B2091" s="38" t="s">
        <v>4424</v>
      </c>
      <c r="C2091" s="38" t="s">
        <v>4423</v>
      </c>
      <c r="D2091" s="38">
        <v>50</v>
      </c>
      <c r="E2091" s="38" t="s">
        <v>792</v>
      </c>
    </row>
    <row r="2092" spans="1:5">
      <c r="A2092" s="38" t="s">
        <v>4426</v>
      </c>
      <c r="B2092" s="38" t="s">
        <v>4424</v>
      </c>
      <c r="C2092" s="38" t="s">
        <v>4423</v>
      </c>
      <c r="D2092" s="38">
        <v>50</v>
      </c>
      <c r="E2092" s="38" t="s">
        <v>792</v>
      </c>
    </row>
    <row r="2093" spans="1:5">
      <c r="A2093" s="38" t="s">
        <v>4425</v>
      </c>
      <c r="B2093" s="38" t="s">
        <v>4424</v>
      </c>
      <c r="C2093" s="38" t="s">
        <v>4423</v>
      </c>
      <c r="D2093" s="38">
        <v>50</v>
      </c>
      <c r="E2093" s="38" t="s">
        <v>792</v>
      </c>
    </row>
    <row r="2094" spans="1:5">
      <c r="A2094" s="38" t="s">
        <v>4422</v>
      </c>
      <c r="B2094" s="38" t="s">
        <v>4409</v>
      </c>
      <c r="C2094" s="38" t="s">
        <v>4421</v>
      </c>
      <c r="D2094" s="38">
        <v>50</v>
      </c>
      <c r="E2094" s="38" t="s">
        <v>792</v>
      </c>
    </row>
    <row r="2095" spans="1:5">
      <c r="A2095" s="38" t="s">
        <v>4420</v>
      </c>
      <c r="B2095" s="38" t="s">
        <v>4409</v>
      </c>
      <c r="C2095" s="38" t="s">
        <v>4419</v>
      </c>
      <c r="D2095" s="38">
        <v>50</v>
      </c>
      <c r="E2095" s="38" t="s">
        <v>792</v>
      </c>
    </row>
    <row r="2096" spans="1:5">
      <c r="A2096" s="38" t="s">
        <v>4418</v>
      </c>
      <c r="B2096" s="38" t="s">
        <v>4409</v>
      </c>
      <c r="C2096" s="38" t="s">
        <v>4417</v>
      </c>
      <c r="D2096" s="38">
        <v>50</v>
      </c>
      <c r="E2096" s="38" t="s">
        <v>792</v>
      </c>
    </row>
    <row r="2097" spans="1:5">
      <c r="A2097" s="38" t="s">
        <v>4416</v>
      </c>
      <c r="B2097" s="38" t="s">
        <v>4409</v>
      </c>
      <c r="C2097" s="38" t="s">
        <v>4415</v>
      </c>
      <c r="D2097" s="38">
        <v>50</v>
      </c>
      <c r="E2097" s="38" t="s">
        <v>792</v>
      </c>
    </row>
    <row r="2098" spans="1:5">
      <c r="A2098" s="38" t="s">
        <v>4414</v>
      </c>
      <c r="B2098" s="38" t="s">
        <v>4409</v>
      </c>
      <c r="C2098" s="38" t="s">
        <v>4413</v>
      </c>
      <c r="D2098" s="38">
        <v>50</v>
      </c>
      <c r="E2098" s="38" t="s">
        <v>792</v>
      </c>
    </row>
    <row r="2099" spans="1:5">
      <c r="A2099" s="38" t="s">
        <v>4412</v>
      </c>
      <c r="B2099" s="38" t="s">
        <v>4409</v>
      </c>
      <c r="C2099" s="38" t="s">
        <v>4411</v>
      </c>
      <c r="D2099" s="38">
        <v>50</v>
      </c>
      <c r="E2099" s="38" t="s">
        <v>792</v>
      </c>
    </row>
    <row r="2100" spans="1:5">
      <c r="A2100" s="38" t="s">
        <v>4410</v>
      </c>
      <c r="B2100" s="38" t="s">
        <v>4409</v>
      </c>
      <c r="C2100" s="38" t="s">
        <v>1944</v>
      </c>
      <c r="D2100" s="38">
        <v>50</v>
      </c>
      <c r="E2100" s="38" t="s">
        <v>792</v>
      </c>
    </row>
    <row r="2101" spans="1:5">
      <c r="A2101" s="38" t="s">
        <v>4408</v>
      </c>
      <c r="B2101" s="38" t="s">
        <v>4406</v>
      </c>
      <c r="C2101" s="38" t="s">
        <v>4405</v>
      </c>
      <c r="D2101" s="38">
        <v>50</v>
      </c>
      <c r="E2101" s="38" t="s">
        <v>792</v>
      </c>
    </row>
    <row r="2102" spans="1:5">
      <c r="A2102" s="38" t="s">
        <v>4407</v>
      </c>
      <c r="B2102" s="38" t="s">
        <v>4406</v>
      </c>
      <c r="C2102" s="38" t="s">
        <v>4405</v>
      </c>
      <c r="D2102" s="38">
        <v>50</v>
      </c>
      <c r="E2102" s="38" t="s">
        <v>792</v>
      </c>
    </row>
    <row r="2103" spans="1:5">
      <c r="A2103" s="38" t="s">
        <v>4404</v>
      </c>
      <c r="B2103" s="38" t="s">
        <v>4402</v>
      </c>
      <c r="C2103" s="38" t="s">
        <v>4401</v>
      </c>
      <c r="D2103" s="38">
        <v>50</v>
      </c>
      <c r="E2103" s="38" t="s">
        <v>792</v>
      </c>
    </row>
    <row r="2104" spans="1:5">
      <c r="A2104" s="38" t="s">
        <v>4403</v>
      </c>
      <c r="B2104" s="38" t="s">
        <v>4402</v>
      </c>
      <c r="C2104" s="38" t="s">
        <v>4401</v>
      </c>
      <c r="D2104" s="38">
        <v>50</v>
      </c>
      <c r="E2104" s="38" t="s">
        <v>792</v>
      </c>
    </row>
    <row r="2105" spans="1:5">
      <c r="A2105" s="38" t="s">
        <v>666</v>
      </c>
      <c r="B2105" s="38" t="s">
        <v>4395</v>
      </c>
      <c r="C2105" s="38" t="s">
        <v>4400</v>
      </c>
      <c r="D2105" s="38">
        <v>50</v>
      </c>
      <c r="E2105" s="38" t="s">
        <v>792</v>
      </c>
    </row>
    <row r="2106" spans="1:5">
      <c r="A2106" s="38" t="s">
        <v>668</v>
      </c>
      <c r="B2106" s="38" t="s">
        <v>4395</v>
      </c>
      <c r="C2106" s="38" t="s">
        <v>4399</v>
      </c>
      <c r="D2106" s="38">
        <v>50</v>
      </c>
      <c r="E2106" s="38" t="s">
        <v>792</v>
      </c>
    </row>
    <row r="2107" spans="1:5">
      <c r="A2107" s="38" t="s">
        <v>670</v>
      </c>
      <c r="B2107" s="38" t="s">
        <v>4395</v>
      </c>
      <c r="C2107" s="38" t="s">
        <v>4398</v>
      </c>
      <c r="D2107" s="38">
        <v>50</v>
      </c>
      <c r="E2107" s="38" t="s">
        <v>792</v>
      </c>
    </row>
    <row r="2108" spans="1:5">
      <c r="A2108" s="38" t="s">
        <v>672</v>
      </c>
      <c r="B2108" s="38" t="s">
        <v>4395</v>
      </c>
      <c r="C2108" s="38" t="s">
        <v>4397</v>
      </c>
      <c r="D2108" s="38">
        <v>50</v>
      </c>
      <c r="E2108" s="38" t="s">
        <v>792</v>
      </c>
    </row>
    <row r="2109" spans="1:5">
      <c r="A2109" s="38" t="s">
        <v>674</v>
      </c>
      <c r="B2109" s="38" t="s">
        <v>4395</v>
      </c>
      <c r="C2109" s="38" t="s">
        <v>4396</v>
      </c>
      <c r="D2109" s="38">
        <v>50</v>
      </c>
      <c r="E2109" s="38" t="s">
        <v>792</v>
      </c>
    </row>
    <row r="2110" spans="1:5">
      <c r="A2110" s="38" t="s">
        <v>676</v>
      </c>
      <c r="B2110" s="38" t="s">
        <v>4395</v>
      </c>
      <c r="C2110" s="38" t="s">
        <v>4394</v>
      </c>
      <c r="D2110" s="38">
        <v>50</v>
      </c>
      <c r="E2110" s="38" t="s">
        <v>792</v>
      </c>
    </row>
    <row r="2111" spans="1:5">
      <c r="A2111" s="38" t="s">
        <v>665</v>
      </c>
      <c r="B2111" s="38" t="s">
        <v>4395</v>
      </c>
      <c r="C2111" s="38" t="s">
        <v>4400</v>
      </c>
      <c r="D2111" s="38">
        <v>50</v>
      </c>
      <c r="E2111" s="38" t="s">
        <v>792</v>
      </c>
    </row>
    <row r="2112" spans="1:5">
      <c r="A2112" s="38" t="s">
        <v>667</v>
      </c>
      <c r="B2112" s="38" t="s">
        <v>4395</v>
      </c>
      <c r="C2112" s="38" t="s">
        <v>4399</v>
      </c>
      <c r="D2112" s="38">
        <v>50</v>
      </c>
      <c r="E2112" s="38" t="s">
        <v>792</v>
      </c>
    </row>
    <row r="2113" spans="1:5">
      <c r="A2113" s="38" t="s">
        <v>669</v>
      </c>
      <c r="B2113" s="38" t="s">
        <v>4395</v>
      </c>
      <c r="C2113" s="38" t="s">
        <v>4398</v>
      </c>
      <c r="D2113" s="38">
        <v>50</v>
      </c>
      <c r="E2113" s="38" t="s">
        <v>792</v>
      </c>
    </row>
    <row r="2114" spans="1:5">
      <c r="A2114" s="38" t="s">
        <v>671</v>
      </c>
      <c r="B2114" s="38" t="s">
        <v>4395</v>
      </c>
      <c r="C2114" s="38" t="s">
        <v>4397</v>
      </c>
      <c r="D2114" s="38">
        <v>50</v>
      </c>
      <c r="E2114" s="38" t="s">
        <v>792</v>
      </c>
    </row>
    <row r="2115" spans="1:5">
      <c r="A2115" s="38" t="s">
        <v>673</v>
      </c>
      <c r="B2115" s="38" t="s">
        <v>4395</v>
      </c>
      <c r="C2115" s="38" t="s">
        <v>4396</v>
      </c>
      <c r="D2115" s="38">
        <v>50</v>
      </c>
      <c r="E2115" s="38" t="s">
        <v>792</v>
      </c>
    </row>
    <row r="2116" spans="1:5">
      <c r="A2116" s="38" t="s">
        <v>675</v>
      </c>
      <c r="B2116" s="38" t="s">
        <v>4395</v>
      </c>
      <c r="C2116" s="38" t="s">
        <v>4394</v>
      </c>
      <c r="D2116" s="38">
        <v>50</v>
      </c>
      <c r="E2116" s="38" t="s">
        <v>792</v>
      </c>
    </row>
    <row r="2117" spans="1:5">
      <c r="A2117" s="38" t="s">
        <v>4393</v>
      </c>
      <c r="B2117" s="38" t="s">
        <v>4380</v>
      </c>
      <c r="C2117" s="38" t="s">
        <v>4386</v>
      </c>
      <c r="D2117" s="38">
        <v>50</v>
      </c>
      <c r="E2117" s="38" t="s">
        <v>792</v>
      </c>
    </row>
    <row r="2118" spans="1:5">
      <c r="A2118" s="38" t="s">
        <v>4392</v>
      </c>
      <c r="B2118" s="38" t="s">
        <v>4380</v>
      </c>
      <c r="C2118" s="38" t="s">
        <v>4384</v>
      </c>
      <c r="D2118" s="38">
        <v>50</v>
      </c>
      <c r="E2118" s="38" t="s">
        <v>792</v>
      </c>
    </row>
    <row r="2119" spans="1:5">
      <c r="A2119" s="38" t="s">
        <v>4391</v>
      </c>
      <c r="B2119" s="38" t="s">
        <v>4380</v>
      </c>
      <c r="C2119" s="38" t="s">
        <v>4382</v>
      </c>
      <c r="D2119" s="38">
        <v>50</v>
      </c>
      <c r="E2119" s="38" t="s">
        <v>792</v>
      </c>
    </row>
    <row r="2120" spans="1:5">
      <c r="A2120" s="38" t="s">
        <v>4390</v>
      </c>
      <c r="B2120" s="38" t="s">
        <v>4380</v>
      </c>
      <c r="C2120" s="38" t="s">
        <v>4381</v>
      </c>
      <c r="D2120" s="38">
        <v>50</v>
      </c>
      <c r="E2120" s="38" t="s">
        <v>792</v>
      </c>
    </row>
    <row r="2121" spans="1:5">
      <c r="A2121" s="38" t="s">
        <v>4389</v>
      </c>
      <c r="B2121" s="38" t="s">
        <v>4380</v>
      </c>
      <c r="C2121" s="38" t="s">
        <v>4379</v>
      </c>
      <c r="D2121" s="38">
        <v>50</v>
      </c>
      <c r="E2121" s="38" t="s">
        <v>792</v>
      </c>
    </row>
    <row r="2122" spans="1:5">
      <c r="A2122" s="38" t="s">
        <v>614</v>
      </c>
      <c r="B2122" s="38" t="s">
        <v>4380</v>
      </c>
      <c r="C2122" s="38" t="s">
        <v>4386</v>
      </c>
      <c r="D2122" s="38">
        <v>50</v>
      </c>
      <c r="E2122" s="38" t="s">
        <v>792</v>
      </c>
    </row>
    <row r="2123" spans="1:5">
      <c r="A2123" s="38" t="s">
        <v>4388</v>
      </c>
      <c r="B2123" s="38" t="s">
        <v>4380</v>
      </c>
      <c r="C2123" s="38" t="s">
        <v>4384</v>
      </c>
      <c r="D2123" s="38">
        <v>50</v>
      </c>
      <c r="E2123" s="38" t="s">
        <v>792</v>
      </c>
    </row>
    <row r="2124" spans="1:5">
      <c r="A2124" s="38" t="s">
        <v>4387</v>
      </c>
      <c r="B2124" s="38" t="s">
        <v>4380</v>
      </c>
      <c r="C2124" s="38" t="s">
        <v>4382</v>
      </c>
      <c r="D2124" s="38">
        <v>50</v>
      </c>
      <c r="E2124" s="38" t="s">
        <v>792</v>
      </c>
    </row>
    <row r="2125" spans="1:5">
      <c r="A2125" s="38" t="s">
        <v>616</v>
      </c>
      <c r="B2125" s="38" t="s">
        <v>4380</v>
      </c>
      <c r="C2125" s="38" t="s">
        <v>4381</v>
      </c>
      <c r="D2125" s="38">
        <v>50</v>
      </c>
      <c r="E2125" s="38" t="s">
        <v>792</v>
      </c>
    </row>
    <row r="2126" spans="1:5">
      <c r="A2126" s="38" t="s">
        <v>618</v>
      </c>
      <c r="B2126" s="38" t="s">
        <v>4380</v>
      </c>
      <c r="C2126" s="38" t="s">
        <v>4379</v>
      </c>
      <c r="D2126" s="38">
        <v>50</v>
      </c>
      <c r="E2126" s="38" t="s">
        <v>792</v>
      </c>
    </row>
    <row r="2127" spans="1:5">
      <c r="A2127" s="38" t="s">
        <v>615</v>
      </c>
      <c r="B2127" s="38" t="s">
        <v>4380</v>
      </c>
      <c r="C2127" s="38" t="s">
        <v>4386</v>
      </c>
      <c r="D2127" s="38">
        <v>50</v>
      </c>
      <c r="E2127" s="38" t="s">
        <v>792</v>
      </c>
    </row>
    <row r="2128" spans="1:5">
      <c r="A2128" s="38" t="s">
        <v>4385</v>
      </c>
      <c r="B2128" s="38" t="s">
        <v>4380</v>
      </c>
      <c r="C2128" s="38" t="s">
        <v>4384</v>
      </c>
      <c r="D2128" s="38">
        <v>50</v>
      </c>
      <c r="E2128" s="38" t="s">
        <v>792</v>
      </c>
    </row>
    <row r="2129" spans="1:5">
      <c r="A2129" s="38" t="s">
        <v>4383</v>
      </c>
      <c r="B2129" s="38" t="s">
        <v>4380</v>
      </c>
      <c r="C2129" s="38" t="s">
        <v>4382</v>
      </c>
      <c r="D2129" s="38">
        <v>50</v>
      </c>
      <c r="E2129" s="38" t="s">
        <v>792</v>
      </c>
    </row>
    <row r="2130" spans="1:5">
      <c r="A2130" s="38" t="s">
        <v>617</v>
      </c>
      <c r="B2130" s="38" t="s">
        <v>4380</v>
      </c>
      <c r="C2130" s="38" t="s">
        <v>4381</v>
      </c>
      <c r="D2130" s="38">
        <v>50</v>
      </c>
      <c r="E2130" s="38" t="s">
        <v>792</v>
      </c>
    </row>
    <row r="2131" spans="1:5">
      <c r="A2131" s="38" t="s">
        <v>619</v>
      </c>
      <c r="B2131" s="38" t="s">
        <v>4380</v>
      </c>
      <c r="C2131" s="38" t="s">
        <v>4379</v>
      </c>
      <c r="D2131" s="38">
        <v>50</v>
      </c>
      <c r="E2131" s="38" t="s">
        <v>792</v>
      </c>
    </row>
    <row r="2132" spans="1:5">
      <c r="A2132" s="38" t="s">
        <v>4378</v>
      </c>
      <c r="B2132" s="38" t="s">
        <v>4376</v>
      </c>
      <c r="C2132" s="38" t="s">
        <v>4375</v>
      </c>
      <c r="D2132" s="38">
        <v>50</v>
      </c>
      <c r="E2132" s="38" t="s">
        <v>792</v>
      </c>
    </row>
    <row r="2133" spans="1:5">
      <c r="A2133" s="38" t="s">
        <v>4377</v>
      </c>
      <c r="B2133" s="38" t="s">
        <v>4376</v>
      </c>
      <c r="C2133" s="38" t="s">
        <v>4375</v>
      </c>
      <c r="D2133" s="38">
        <v>50</v>
      </c>
      <c r="E2133" s="38" t="s">
        <v>792</v>
      </c>
    </row>
    <row r="2134" spans="1:5">
      <c r="A2134" s="38" t="s">
        <v>655</v>
      </c>
      <c r="B2134" s="38" t="s">
        <v>4368</v>
      </c>
      <c r="C2134" s="38" t="s">
        <v>4374</v>
      </c>
      <c r="D2134" s="38">
        <v>50</v>
      </c>
      <c r="E2134" s="38" t="s">
        <v>792</v>
      </c>
    </row>
    <row r="2135" spans="1:5">
      <c r="A2135" s="38" t="s">
        <v>4373</v>
      </c>
      <c r="B2135" s="38" t="s">
        <v>4368</v>
      </c>
      <c r="C2135" s="38" t="s">
        <v>4372</v>
      </c>
      <c r="D2135" s="38">
        <v>50</v>
      </c>
      <c r="E2135" s="38" t="s">
        <v>792</v>
      </c>
    </row>
    <row r="2136" spans="1:5">
      <c r="A2136" s="38" t="s">
        <v>4371</v>
      </c>
      <c r="B2136" s="38" t="s">
        <v>4368</v>
      </c>
      <c r="C2136" s="38" t="s">
        <v>4370</v>
      </c>
      <c r="D2136" s="38">
        <v>50</v>
      </c>
      <c r="E2136" s="38" t="s">
        <v>792</v>
      </c>
    </row>
    <row r="2137" spans="1:5">
      <c r="A2137" s="38" t="s">
        <v>4369</v>
      </c>
      <c r="B2137" s="38" t="s">
        <v>4368</v>
      </c>
      <c r="C2137" s="38" t="s">
        <v>4367</v>
      </c>
      <c r="D2137" s="38">
        <v>50</v>
      </c>
      <c r="E2137" s="38" t="s">
        <v>792</v>
      </c>
    </row>
    <row r="2138" spans="1:5">
      <c r="A2138" s="38" t="s">
        <v>4366</v>
      </c>
      <c r="B2138" s="38" t="s">
        <v>4363</v>
      </c>
      <c r="C2138" s="38" t="s">
        <v>4365</v>
      </c>
      <c r="D2138" s="38">
        <v>50</v>
      </c>
      <c r="E2138" s="38" t="s">
        <v>792</v>
      </c>
    </row>
    <row r="2139" spans="1:5">
      <c r="A2139" s="38" t="s">
        <v>4364</v>
      </c>
      <c r="B2139" s="38" t="s">
        <v>4363</v>
      </c>
      <c r="C2139" s="38" t="s">
        <v>4362</v>
      </c>
      <c r="D2139" s="38">
        <v>50</v>
      </c>
      <c r="E2139" s="38" t="s">
        <v>792</v>
      </c>
    </row>
    <row r="2140" spans="1:5">
      <c r="A2140" s="38" t="s">
        <v>4361</v>
      </c>
      <c r="B2140" s="38" t="s">
        <v>4322</v>
      </c>
      <c r="C2140" s="38" t="s">
        <v>4340</v>
      </c>
      <c r="D2140" s="38">
        <v>50</v>
      </c>
      <c r="E2140" s="38" t="s">
        <v>792</v>
      </c>
    </row>
    <row r="2141" spans="1:5">
      <c r="A2141" s="38" t="s">
        <v>4360</v>
      </c>
      <c r="B2141" s="38" t="s">
        <v>4322</v>
      </c>
      <c r="C2141" s="38" t="s">
        <v>4332</v>
      </c>
      <c r="D2141" s="38">
        <v>50</v>
      </c>
      <c r="E2141" s="38" t="s">
        <v>792</v>
      </c>
    </row>
    <row r="2142" spans="1:5">
      <c r="A2142" s="38" t="s">
        <v>4359</v>
      </c>
      <c r="B2142" s="38" t="s">
        <v>4322</v>
      </c>
      <c r="C2142" s="38" t="s">
        <v>4330</v>
      </c>
      <c r="D2142" s="38">
        <v>50</v>
      </c>
      <c r="E2142" s="38" t="s">
        <v>792</v>
      </c>
    </row>
    <row r="2143" spans="1:5">
      <c r="A2143" s="38" t="s">
        <v>4358</v>
      </c>
      <c r="B2143" s="38" t="s">
        <v>4322</v>
      </c>
      <c r="C2143" s="38" t="s">
        <v>4328</v>
      </c>
      <c r="D2143" s="38">
        <v>50</v>
      </c>
      <c r="E2143" s="38" t="s">
        <v>792</v>
      </c>
    </row>
    <row r="2144" spans="1:5">
      <c r="A2144" s="38" t="s">
        <v>4357</v>
      </c>
      <c r="B2144" s="38" t="s">
        <v>4322</v>
      </c>
      <c r="C2144" s="38" t="s">
        <v>4324</v>
      </c>
      <c r="D2144" s="38">
        <v>50</v>
      </c>
      <c r="E2144" s="38" t="s">
        <v>792</v>
      </c>
    </row>
    <row r="2145" spans="1:5">
      <c r="A2145" s="38" t="s">
        <v>4356</v>
      </c>
      <c r="B2145" s="38" t="s">
        <v>4322</v>
      </c>
      <c r="C2145" s="38" t="s">
        <v>4321</v>
      </c>
      <c r="D2145" s="38">
        <v>50</v>
      </c>
      <c r="E2145" s="38" t="s">
        <v>792</v>
      </c>
    </row>
    <row r="2146" spans="1:5">
      <c r="A2146" s="38" t="s">
        <v>4355</v>
      </c>
      <c r="B2146" s="38" t="s">
        <v>4322</v>
      </c>
      <c r="C2146" s="38" t="s">
        <v>4354</v>
      </c>
      <c r="D2146" s="38">
        <v>50</v>
      </c>
      <c r="E2146" s="38" t="s">
        <v>792</v>
      </c>
    </row>
    <row r="2147" spans="1:5">
      <c r="A2147" s="38" t="s">
        <v>4353</v>
      </c>
      <c r="B2147" s="38" t="s">
        <v>4322</v>
      </c>
      <c r="C2147" s="38" t="s">
        <v>4352</v>
      </c>
      <c r="D2147" s="38">
        <v>50</v>
      </c>
      <c r="E2147" s="38" t="s">
        <v>792</v>
      </c>
    </row>
    <row r="2148" spans="1:5">
      <c r="A2148" s="38" t="s">
        <v>4351</v>
      </c>
      <c r="B2148" s="38" t="s">
        <v>4322</v>
      </c>
      <c r="C2148" s="38" t="s">
        <v>4350</v>
      </c>
      <c r="D2148" s="38">
        <v>50</v>
      </c>
      <c r="E2148" s="38" t="s">
        <v>792</v>
      </c>
    </row>
    <row r="2149" spans="1:5">
      <c r="A2149" s="38" t="s">
        <v>4349</v>
      </c>
      <c r="B2149" s="38" t="s">
        <v>4322</v>
      </c>
      <c r="C2149" s="38" t="s">
        <v>4348</v>
      </c>
      <c r="D2149" s="38">
        <v>50</v>
      </c>
      <c r="E2149" s="38" t="s">
        <v>792</v>
      </c>
    </row>
    <row r="2150" spans="1:5">
      <c r="A2150" s="38" t="s">
        <v>4347</v>
      </c>
      <c r="B2150" s="38" t="s">
        <v>4322</v>
      </c>
      <c r="C2150" s="38" t="s">
        <v>4346</v>
      </c>
      <c r="D2150" s="38">
        <v>50</v>
      </c>
      <c r="E2150" s="38" t="s">
        <v>792</v>
      </c>
    </row>
    <row r="2151" spans="1:5">
      <c r="A2151" s="38" t="s">
        <v>4345</v>
      </c>
      <c r="B2151" s="38" t="s">
        <v>4322</v>
      </c>
      <c r="C2151" s="38" t="s">
        <v>4344</v>
      </c>
      <c r="D2151" s="38">
        <v>50</v>
      </c>
      <c r="E2151" s="38" t="s">
        <v>792</v>
      </c>
    </row>
    <row r="2152" spans="1:5">
      <c r="A2152" s="38" t="s">
        <v>4343</v>
      </c>
      <c r="B2152" s="38" t="s">
        <v>4322</v>
      </c>
      <c r="C2152" s="38" t="s">
        <v>4342</v>
      </c>
      <c r="D2152" s="38">
        <v>50</v>
      </c>
      <c r="E2152" s="38" t="s">
        <v>792</v>
      </c>
    </row>
    <row r="2153" spans="1:5">
      <c r="A2153" s="38" t="s">
        <v>4341</v>
      </c>
      <c r="B2153" s="38" t="s">
        <v>4322</v>
      </c>
      <c r="C2153" s="38" t="s">
        <v>4340</v>
      </c>
      <c r="D2153" s="38">
        <v>50</v>
      </c>
      <c r="E2153" s="38" t="s">
        <v>792</v>
      </c>
    </row>
    <row r="2154" spans="1:5">
      <c r="A2154" s="38" t="s">
        <v>4339</v>
      </c>
      <c r="B2154" s="38" t="s">
        <v>4322</v>
      </c>
      <c r="C2154" s="38" t="s">
        <v>4338</v>
      </c>
      <c r="D2154" s="38">
        <v>50</v>
      </c>
      <c r="E2154" s="38" t="s">
        <v>792</v>
      </c>
    </row>
    <row r="2155" spans="1:5">
      <c r="A2155" s="38" t="s">
        <v>4337</v>
      </c>
      <c r="B2155" s="38" t="s">
        <v>4322</v>
      </c>
      <c r="C2155" s="38" t="s">
        <v>4336</v>
      </c>
      <c r="D2155" s="38">
        <v>50</v>
      </c>
      <c r="E2155" s="38" t="s">
        <v>792</v>
      </c>
    </row>
    <row r="2156" spans="1:5">
      <c r="A2156" s="38" t="s">
        <v>4335</v>
      </c>
      <c r="B2156" s="38" t="s">
        <v>4322</v>
      </c>
      <c r="C2156" s="38" t="s">
        <v>4334</v>
      </c>
      <c r="D2156" s="38">
        <v>50</v>
      </c>
      <c r="E2156" s="38" t="s">
        <v>792</v>
      </c>
    </row>
    <row r="2157" spans="1:5">
      <c r="A2157" s="38" t="s">
        <v>4333</v>
      </c>
      <c r="B2157" s="38" t="s">
        <v>4322</v>
      </c>
      <c r="C2157" s="38" t="s">
        <v>4332</v>
      </c>
      <c r="D2157" s="38">
        <v>50</v>
      </c>
      <c r="E2157" s="38" t="s">
        <v>792</v>
      </c>
    </row>
    <row r="2158" spans="1:5">
      <c r="A2158" s="38" t="s">
        <v>4331</v>
      </c>
      <c r="B2158" s="38" t="s">
        <v>4322</v>
      </c>
      <c r="C2158" s="38" t="s">
        <v>4330</v>
      </c>
      <c r="D2158" s="38">
        <v>50</v>
      </c>
      <c r="E2158" s="38" t="s">
        <v>792</v>
      </c>
    </row>
    <row r="2159" spans="1:5">
      <c r="A2159" s="38" t="s">
        <v>4329</v>
      </c>
      <c r="B2159" s="38" t="s">
        <v>4322</v>
      </c>
      <c r="C2159" s="38" t="s">
        <v>4328</v>
      </c>
      <c r="D2159" s="38">
        <v>50</v>
      </c>
      <c r="E2159" s="38" t="s">
        <v>792</v>
      </c>
    </row>
    <row r="2160" spans="1:5">
      <c r="A2160" s="38" t="s">
        <v>4327</v>
      </c>
      <c r="B2160" s="38" t="s">
        <v>4322</v>
      </c>
      <c r="C2160" s="38" t="s">
        <v>4326</v>
      </c>
      <c r="D2160" s="38">
        <v>50</v>
      </c>
      <c r="E2160" s="38" t="s">
        <v>792</v>
      </c>
    </row>
    <row r="2161" spans="1:5">
      <c r="A2161" s="38" t="s">
        <v>4325</v>
      </c>
      <c r="B2161" s="38" t="s">
        <v>4322</v>
      </c>
      <c r="C2161" s="38" t="s">
        <v>4324</v>
      </c>
      <c r="D2161" s="38">
        <v>50</v>
      </c>
      <c r="E2161" s="38" t="s">
        <v>792</v>
      </c>
    </row>
    <row r="2162" spans="1:5">
      <c r="A2162" s="38" t="s">
        <v>4323</v>
      </c>
      <c r="B2162" s="38" t="s">
        <v>4322</v>
      </c>
      <c r="C2162" s="38" t="s">
        <v>4321</v>
      </c>
      <c r="D2162" s="38">
        <v>50</v>
      </c>
      <c r="E2162" s="38" t="s">
        <v>792</v>
      </c>
    </row>
    <row r="2163" spans="1:5">
      <c r="A2163" s="38" t="s">
        <v>4320</v>
      </c>
      <c r="B2163" s="38" t="s">
        <v>4293</v>
      </c>
      <c r="C2163" s="38" t="s">
        <v>4316</v>
      </c>
      <c r="D2163" s="38">
        <v>50</v>
      </c>
      <c r="E2163" s="38" t="s">
        <v>792</v>
      </c>
    </row>
    <row r="2164" spans="1:5">
      <c r="A2164" s="38" t="s">
        <v>4319</v>
      </c>
      <c r="B2164" s="38" t="s">
        <v>4293</v>
      </c>
      <c r="C2164" s="38" t="s">
        <v>4314</v>
      </c>
      <c r="D2164" s="38">
        <v>50</v>
      </c>
      <c r="E2164" s="38" t="s">
        <v>792</v>
      </c>
    </row>
    <row r="2165" spans="1:5">
      <c r="A2165" s="38" t="s">
        <v>4318</v>
      </c>
      <c r="B2165" s="38" t="s">
        <v>4293</v>
      </c>
      <c r="C2165" s="38" t="s">
        <v>4313</v>
      </c>
      <c r="D2165" s="38">
        <v>50</v>
      </c>
      <c r="E2165" s="38" t="s">
        <v>792</v>
      </c>
    </row>
    <row r="2166" spans="1:5">
      <c r="A2166" s="38" t="s">
        <v>4317</v>
      </c>
      <c r="B2166" s="38" t="s">
        <v>4293</v>
      </c>
      <c r="C2166" s="38" t="s">
        <v>4310</v>
      </c>
      <c r="D2166" s="38">
        <v>50</v>
      </c>
      <c r="E2166" s="38" t="s">
        <v>792</v>
      </c>
    </row>
    <row r="2167" spans="1:5">
      <c r="A2167" s="38" t="s">
        <v>630</v>
      </c>
      <c r="B2167" s="38" t="s">
        <v>4293</v>
      </c>
      <c r="C2167" s="38" t="s">
        <v>4316</v>
      </c>
      <c r="D2167" s="38">
        <v>50</v>
      </c>
      <c r="E2167" s="38" t="s">
        <v>792</v>
      </c>
    </row>
    <row r="2168" spans="1:5">
      <c r="A2168" s="38" t="s">
        <v>4315</v>
      </c>
      <c r="B2168" s="38" t="s">
        <v>4293</v>
      </c>
      <c r="C2168" s="38" t="s">
        <v>4314</v>
      </c>
      <c r="D2168" s="38">
        <v>50</v>
      </c>
      <c r="E2168" s="38" t="s">
        <v>792</v>
      </c>
    </row>
    <row r="2169" spans="1:5">
      <c r="A2169" s="38" t="s">
        <v>631</v>
      </c>
      <c r="B2169" s="38" t="s">
        <v>4293</v>
      </c>
      <c r="C2169" s="38" t="s">
        <v>4313</v>
      </c>
      <c r="D2169" s="38">
        <v>50</v>
      </c>
      <c r="E2169" s="38" t="s">
        <v>792</v>
      </c>
    </row>
    <row r="2170" spans="1:5">
      <c r="A2170" s="38" t="s">
        <v>632</v>
      </c>
      <c r="B2170" s="38" t="s">
        <v>4293</v>
      </c>
      <c r="C2170" s="38" t="s">
        <v>4312</v>
      </c>
      <c r="D2170" s="38">
        <v>50</v>
      </c>
      <c r="E2170" s="38" t="s">
        <v>792</v>
      </c>
    </row>
    <row r="2171" spans="1:5">
      <c r="A2171" s="38" t="s">
        <v>4311</v>
      </c>
      <c r="B2171" s="38" t="s">
        <v>4293</v>
      </c>
      <c r="C2171" s="38" t="s">
        <v>4310</v>
      </c>
      <c r="D2171" s="38">
        <v>50</v>
      </c>
      <c r="E2171" s="38" t="s">
        <v>792</v>
      </c>
    </row>
    <row r="2172" spans="1:5">
      <c r="A2172" s="38" t="s">
        <v>4309</v>
      </c>
      <c r="B2172" s="38" t="s">
        <v>4293</v>
      </c>
      <c r="C2172" s="38" t="s">
        <v>4308</v>
      </c>
      <c r="D2172" s="38">
        <v>50</v>
      </c>
      <c r="E2172" s="38" t="s">
        <v>792</v>
      </c>
    </row>
    <row r="2173" spans="1:5">
      <c r="A2173" s="38" t="s">
        <v>4307</v>
      </c>
      <c r="B2173" s="38" t="s">
        <v>4293</v>
      </c>
      <c r="C2173" s="38" t="s">
        <v>4306</v>
      </c>
      <c r="D2173" s="38">
        <v>50</v>
      </c>
      <c r="E2173" s="38" t="s">
        <v>792</v>
      </c>
    </row>
    <row r="2174" spans="1:5">
      <c r="A2174" s="38" t="s">
        <v>4305</v>
      </c>
      <c r="B2174" s="38" t="s">
        <v>4293</v>
      </c>
      <c r="C2174" s="38" t="s">
        <v>4295</v>
      </c>
      <c r="D2174" s="38">
        <v>50</v>
      </c>
      <c r="E2174" s="38" t="s">
        <v>792</v>
      </c>
    </row>
    <row r="2175" spans="1:5">
      <c r="A2175" s="38" t="s">
        <v>4304</v>
      </c>
      <c r="B2175" s="38" t="s">
        <v>4293</v>
      </c>
      <c r="C2175" s="38" t="s">
        <v>4295</v>
      </c>
      <c r="D2175" s="38">
        <v>50</v>
      </c>
      <c r="E2175" s="38" t="s">
        <v>792</v>
      </c>
    </row>
    <row r="2176" spans="1:5">
      <c r="A2176" s="38" t="s">
        <v>4303</v>
      </c>
      <c r="B2176" s="38" t="s">
        <v>4293</v>
      </c>
      <c r="C2176" s="38" t="s">
        <v>4292</v>
      </c>
      <c r="D2176" s="38">
        <v>50</v>
      </c>
      <c r="E2176" s="38" t="s">
        <v>792</v>
      </c>
    </row>
    <row r="2177" spans="1:5">
      <c r="A2177" s="38" t="s">
        <v>4302</v>
      </c>
      <c r="B2177" s="38" t="s">
        <v>4293</v>
      </c>
      <c r="C2177" s="38" t="s">
        <v>4292</v>
      </c>
      <c r="D2177" s="38">
        <v>50</v>
      </c>
      <c r="E2177" s="38" t="s">
        <v>792</v>
      </c>
    </row>
    <row r="2178" spans="1:5">
      <c r="A2178" s="38" t="s">
        <v>4301</v>
      </c>
      <c r="B2178" s="38" t="s">
        <v>4293</v>
      </c>
      <c r="C2178" s="38" t="s">
        <v>4297</v>
      </c>
      <c r="D2178" s="38">
        <v>50</v>
      </c>
      <c r="E2178" s="38" t="s">
        <v>792</v>
      </c>
    </row>
    <row r="2179" spans="1:5">
      <c r="A2179" s="38" t="s">
        <v>4300</v>
      </c>
      <c r="B2179" s="38" t="s">
        <v>4293</v>
      </c>
      <c r="C2179" s="38" t="s">
        <v>4295</v>
      </c>
      <c r="D2179" s="38">
        <v>50</v>
      </c>
      <c r="E2179" s="38" t="s">
        <v>792</v>
      </c>
    </row>
    <row r="2180" spans="1:5">
      <c r="A2180" s="38" t="s">
        <v>4299</v>
      </c>
      <c r="B2180" s="38" t="s">
        <v>4293</v>
      </c>
      <c r="C2180" s="38" t="s">
        <v>4292</v>
      </c>
      <c r="D2180" s="38">
        <v>50</v>
      </c>
      <c r="E2180" s="38" t="s">
        <v>792</v>
      </c>
    </row>
    <row r="2181" spans="1:5">
      <c r="A2181" s="38" t="s">
        <v>4298</v>
      </c>
      <c r="B2181" s="38" t="s">
        <v>4293</v>
      </c>
      <c r="C2181" s="38" t="s">
        <v>4297</v>
      </c>
      <c r="D2181" s="38">
        <v>50</v>
      </c>
      <c r="E2181" s="38" t="s">
        <v>792</v>
      </c>
    </row>
    <row r="2182" spans="1:5">
      <c r="A2182" s="38" t="s">
        <v>4296</v>
      </c>
      <c r="B2182" s="38" t="s">
        <v>4293</v>
      </c>
      <c r="C2182" s="38" t="s">
        <v>4295</v>
      </c>
      <c r="D2182" s="38">
        <v>50</v>
      </c>
      <c r="E2182" s="38" t="s">
        <v>792</v>
      </c>
    </row>
    <row r="2183" spans="1:5">
      <c r="A2183" s="38" t="s">
        <v>4294</v>
      </c>
      <c r="B2183" s="38" t="s">
        <v>4293</v>
      </c>
      <c r="C2183" s="38" t="s">
        <v>4292</v>
      </c>
      <c r="D2183" s="38">
        <v>50</v>
      </c>
      <c r="E2183" s="38" t="s">
        <v>792</v>
      </c>
    </row>
    <row r="2184" spans="1:5">
      <c r="A2184" s="38" t="s">
        <v>4291</v>
      </c>
      <c r="B2184" s="38" t="s">
        <v>4259</v>
      </c>
      <c r="C2184" s="38" t="s">
        <v>4272</v>
      </c>
      <c r="D2184" s="38">
        <v>50</v>
      </c>
      <c r="E2184" s="38" t="s">
        <v>792</v>
      </c>
    </row>
    <row r="2185" spans="1:5">
      <c r="A2185" s="38" t="s">
        <v>4290</v>
      </c>
      <c r="B2185" s="38" t="s">
        <v>4259</v>
      </c>
      <c r="C2185" s="38" t="s">
        <v>4272</v>
      </c>
      <c r="D2185" s="38">
        <v>50</v>
      </c>
      <c r="E2185" s="38" t="s">
        <v>792</v>
      </c>
    </row>
    <row r="2186" spans="1:5">
      <c r="A2186" s="38" t="s">
        <v>4289</v>
      </c>
      <c r="B2186" s="38" t="s">
        <v>4259</v>
      </c>
      <c r="C2186" s="38" t="s">
        <v>4270</v>
      </c>
      <c r="D2186" s="38">
        <v>50</v>
      </c>
      <c r="E2186" s="38" t="s">
        <v>792</v>
      </c>
    </row>
    <row r="2187" spans="1:5">
      <c r="A2187" s="38" t="s">
        <v>4288</v>
      </c>
      <c r="B2187" s="38" t="s">
        <v>4259</v>
      </c>
      <c r="C2187" s="38" t="s">
        <v>4269</v>
      </c>
      <c r="D2187" s="38">
        <v>50</v>
      </c>
      <c r="E2187" s="38" t="s">
        <v>792</v>
      </c>
    </row>
    <row r="2188" spans="1:5">
      <c r="A2188" s="38" t="s">
        <v>4287</v>
      </c>
      <c r="B2188" s="38" t="s">
        <v>4259</v>
      </c>
      <c r="C2188" s="38" t="s">
        <v>4269</v>
      </c>
      <c r="D2188" s="38">
        <v>50</v>
      </c>
      <c r="E2188" s="38" t="s">
        <v>792</v>
      </c>
    </row>
    <row r="2189" spans="1:5">
      <c r="A2189" s="38" t="s">
        <v>4286</v>
      </c>
      <c r="B2189" s="38" t="s">
        <v>4259</v>
      </c>
      <c r="C2189" s="38" t="s">
        <v>4267</v>
      </c>
      <c r="D2189" s="38">
        <v>50</v>
      </c>
      <c r="E2189" s="38" t="s">
        <v>792</v>
      </c>
    </row>
    <row r="2190" spans="1:5">
      <c r="A2190" s="38" t="s">
        <v>4285</v>
      </c>
      <c r="B2190" s="38" t="s">
        <v>4259</v>
      </c>
      <c r="C2190" s="38" t="s">
        <v>4267</v>
      </c>
      <c r="D2190" s="38">
        <v>50</v>
      </c>
      <c r="E2190" s="38" t="s">
        <v>792</v>
      </c>
    </row>
    <row r="2191" spans="1:5">
      <c r="A2191" s="38" t="s">
        <v>4284</v>
      </c>
      <c r="B2191" s="38" t="s">
        <v>4259</v>
      </c>
      <c r="C2191" s="38" t="s">
        <v>4265</v>
      </c>
      <c r="D2191" s="38">
        <v>50</v>
      </c>
      <c r="E2191" s="38" t="s">
        <v>792</v>
      </c>
    </row>
    <row r="2192" spans="1:5">
      <c r="A2192" s="38" t="s">
        <v>4283</v>
      </c>
      <c r="B2192" s="38" t="s">
        <v>4259</v>
      </c>
      <c r="C2192" s="38" t="s">
        <v>4263</v>
      </c>
      <c r="D2192" s="38">
        <v>50</v>
      </c>
      <c r="E2192" s="38" t="s">
        <v>792</v>
      </c>
    </row>
    <row r="2193" spans="1:5">
      <c r="A2193" s="38" t="s">
        <v>4282</v>
      </c>
      <c r="B2193" s="38" t="s">
        <v>4259</v>
      </c>
      <c r="C2193" s="38" t="s">
        <v>4261</v>
      </c>
      <c r="D2193" s="38">
        <v>50</v>
      </c>
      <c r="E2193" s="38" t="s">
        <v>792</v>
      </c>
    </row>
    <row r="2194" spans="1:5">
      <c r="A2194" s="38" t="s">
        <v>4281</v>
      </c>
      <c r="B2194" s="38" t="s">
        <v>4259</v>
      </c>
      <c r="C2194" s="38" t="s">
        <v>4258</v>
      </c>
      <c r="D2194" s="38">
        <v>50</v>
      </c>
      <c r="E2194" s="38" t="s">
        <v>792</v>
      </c>
    </row>
    <row r="2195" spans="1:5">
      <c r="A2195" s="38" t="s">
        <v>4280</v>
      </c>
      <c r="B2195" s="38" t="s">
        <v>4259</v>
      </c>
      <c r="C2195" s="38" t="s">
        <v>4272</v>
      </c>
      <c r="D2195" s="38">
        <v>50</v>
      </c>
      <c r="E2195" s="38" t="s">
        <v>792</v>
      </c>
    </row>
    <row r="2196" spans="1:5">
      <c r="A2196" s="38" t="s">
        <v>4279</v>
      </c>
      <c r="B2196" s="38" t="s">
        <v>4259</v>
      </c>
      <c r="C2196" s="38" t="s">
        <v>4270</v>
      </c>
      <c r="D2196" s="38">
        <v>50</v>
      </c>
      <c r="E2196" s="38" t="s">
        <v>792</v>
      </c>
    </row>
    <row r="2197" spans="1:5">
      <c r="A2197" s="38" t="s">
        <v>620</v>
      </c>
      <c r="B2197" s="38" t="s">
        <v>4259</v>
      </c>
      <c r="C2197" s="38" t="s">
        <v>4269</v>
      </c>
      <c r="D2197" s="38">
        <v>50</v>
      </c>
      <c r="E2197" s="38" t="s">
        <v>792</v>
      </c>
    </row>
    <row r="2198" spans="1:5">
      <c r="A2198" s="38" t="s">
        <v>4278</v>
      </c>
      <c r="B2198" s="38" t="s">
        <v>4259</v>
      </c>
      <c r="C2198" s="38" t="s">
        <v>4267</v>
      </c>
      <c r="D2198" s="38">
        <v>50</v>
      </c>
      <c r="E2198" s="38" t="s">
        <v>792</v>
      </c>
    </row>
    <row r="2199" spans="1:5">
      <c r="A2199" s="38" t="s">
        <v>4277</v>
      </c>
      <c r="B2199" s="38" t="s">
        <v>4259</v>
      </c>
      <c r="C2199" s="38" t="s">
        <v>4265</v>
      </c>
      <c r="D2199" s="38">
        <v>50</v>
      </c>
      <c r="E2199" s="38" t="s">
        <v>792</v>
      </c>
    </row>
    <row r="2200" spans="1:5">
      <c r="A2200" s="38" t="s">
        <v>4276</v>
      </c>
      <c r="B2200" s="38" t="s">
        <v>4259</v>
      </c>
      <c r="C2200" s="38" t="s">
        <v>4263</v>
      </c>
      <c r="D2200" s="38">
        <v>50</v>
      </c>
      <c r="E2200" s="38" t="s">
        <v>792</v>
      </c>
    </row>
    <row r="2201" spans="1:5">
      <c r="A2201" s="38" t="s">
        <v>4275</v>
      </c>
      <c r="B2201" s="38" t="s">
        <v>4259</v>
      </c>
      <c r="C2201" s="38" t="s">
        <v>4261</v>
      </c>
      <c r="D2201" s="38">
        <v>50</v>
      </c>
      <c r="E2201" s="38" t="s">
        <v>792</v>
      </c>
    </row>
    <row r="2202" spans="1:5">
      <c r="A2202" s="38" t="s">
        <v>4274</v>
      </c>
      <c r="B2202" s="38" t="s">
        <v>4259</v>
      </c>
      <c r="C2202" s="38" t="s">
        <v>4258</v>
      </c>
      <c r="D2202" s="38">
        <v>50</v>
      </c>
      <c r="E2202" s="38" t="s">
        <v>792</v>
      </c>
    </row>
    <row r="2203" spans="1:5">
      <c r="A2203" s="38" t="s">
        <v>4273</v>
      </c>
      <c r="B2203" s="38" t="s">
        <v>4259</v>
      </c>
      <c r="C2203" s="38" t="s">
        <v>4272</v>
      </c>
      <c r="D2203" s="38">
        <v>50</v>
      </c>
      <c r="E2203" s="38" t="s">
        <v>792</v>
      </c>
    </row>
    <row r="2204" spans="1:5">
      <c r="A2204" s="38" t="s">
        <v>4271</v>
      </c>
      <c r="B2204" s="38" t="s">
        <v>4259</v>
      </c>
      <c r="C2204" s="38" t="s">
        <v>4270</v>
      </c>
      <c r="D2204" s="38">
        <v>50</v>
      </c>
      <c r="E2204" s="38" t="s">
        <v>792</v>
      </c>
    </row>
    <row r="2205" spans="1:5">
      <c r="A2205" s="38" t="s">
        <v>621</v>
      </c>
      <c r="B2205" s="38" t="s">
        <v>4259</v>
      </c>
      <c r="C2205" s="38" t="s">
        <v>4269</v>
      </c>
      <c r="D2205" s="38">
        <v>50</v>
      </c>
      <c r="E2205" s="38" t="s">
        <v>792</v>
      </c>
    </row>
    <row r="2206" spans="1:5">
      <c r="A2206" s="38" t="s">
        <v>4268</v>
      </c>
      <c r="B2206" s="38" t="s">
        <v>4259</v>
      </c>
      <c r="C2206" s="38" t="s">
        <v>4267</v>
      </c>
      <c r="D2206" s="38">
        <v>50</v>
      </c>
      <c r="E2206" s="38" t="s">
        <v>792</v>
      </c>
    </row>
    <row r="2207" spans="1:5">
      <c r="A2207" s="38" t="s">
        <v>4266</v>
      </c>
      <c r="B2207" s="38" t="s">
        <v>4259</v>
      </c>
      <c r="C2207" s="38" t="s">
        <v>4265</v>
      </c>
      <c r="D2207" s="38">
        <v>50</v>
      </c>
      <c r="E2207" s="38" t="s">
        <v>792</v>
      </c>
    </row>
    <row r="2208" spans="1:5">
      <c r="A2208" s="38" t="s">
        <v>4264</v>
      </c>
      <c r="B2208" s="38" t="s">
        <v>4259</v>
      </c>
      <c r="C2208" s="38" t="s">
        <v>4263</v>
      </c>
      <c r="D2208" s="38">
        <v>50</v>
      </c>
      <c r="E2208" s="38" t="s">
        <v>792</v>
      </c>
    </row>
    <row r="2209" spans="1:5">
      <c r="A2209" s="38" t="s">
        <v>4262</v>
      </c>
      <c r="B2209" s="38" t="s">
        <v>4259</v>
      </c>
      <c r="C2209" s="38" t="s">
        <v>4261</v>
      </c>
      <c r="D2209" s="38">
        <v>50</v>
      </c>
      <c r="E2209" s="38" t="s">
        <v>792</v>
      </c>
    </row>
    <row r="2210" spans="1:5">
      <c r="A2210" s="38" t="s">
        <v>4260</v>
      </c>
      <c r="B2210" s="38" t="s">
        <v>4259</v>
      </c>
      <c r="C2210" s="38" t="s">
        <v>4258</v>
      </c>
      <c r="D2210" s="38">
        <v>50</v>
      </c>
      <c r="E2210" s="38" t="s">
        <v>792</v>
      </c>
    </row>
    <row r="2211" spans="1:5">
      <c r="A2211" s="38" t="s">
        <v>733</v>
      </c>
      <c r="B2211" s="38" t="s">
        <v>4243</v>
      </c>
      <c r="C2211" s="38" t="s">
        <v>4257</v>
      </c>
      <c r="D2211" s="38">
        <v>50</v>
      </c>
      <c r="E2211" s="38" t="s">
        <v>792</v>
      </c>
    </row>
    <row r="2212" spans="1:5">
      <c r="A2212" s="38" t="s">
        <v>4256</v>
      </c>
      <c r="B2212" s="38" t="s">
        <v>4243</v>
      </c>
      <c r="C2212" s="38" t="s">
        <v>4255</v>
      </c>
      <c r="D2212" s="38">
        <v>50</v>
      </c>
      <c r="E2212" s="38" t="s">
        <v>792</v>
      </c>
    </row>
    <row r="2213" spans="1:5">
      <c r="A2213" s="38" t="s">
        <v>4254</v>
      </c>
      <c r="B2213" s="38" t="s">
        <v>4243</v>
      </c>
      <c r="C2213" s="38" t="s">
        <v>4249</v>
      </c>
      <c r="D2213" s="38">
        <v>50</v>
      </c>
      <c r="E2213" s="38" t="s">
        <v>792</v>
      </c>
    </row>
    <row r="2214" spans="1:5">
      <c r="A2214" s="38" t="s">
        <v>4253</v>
      </c>
      <c r="B2214" s="38" t="s">
        <v>4243</v>
      </c>
      <c r="C2214" s="38" t="s">
        <v>4247</v>
      </c>
      <c r="D2214" s="38">
        <v>50</v>
      </c>
      <c r="E2214" s="38" t="s">
        <v>792</v>
      </c>
    </row>
    <row r="2215" spans="1:5">
      <c r="A2215" s="38" t="s">
        <v>4252</v>
      </c>
      <c r="B2215" s="38" t="s">
        <v>4243</v>
      </c>
      <c r="C2215" s="38" t="s">
        <v>4245</v>
      </c>
      <c r="D2215" s="38">
        <v>50</v>
      </c>
      <c r="E2215" s="38" t="s">
        <v>792</v>
      </c>
    </row>
    <row r="2216" spans="1:5">
      <c r="A2216" s="38" t="s">
        <v>4251</v>
      </c>
      <c r="B2216" s="38" t="s">
        <v>4243</v>
      </c>
      <c r="C2216" s="38" t="s">
        <v>4242</v>
      </c>
      <c r="D2216" s="38">
        <v>50</v>
      </c>
      <c r="E2216" s="38" t="s">
        <v>792</v>
      </c>
    </row>
    <row r="2217" spans="1:5">
      <c r="A2217" s="38" t="s">
        <v>4250</v>
      </c>
      <c r="B2217" s="38" t="s">
        <v>4243</v>
      </c>
      <c r="C2217" s="38" t="s">
        <v>4249</v>
      </c>
      <c r="D2217" s="38">
        <v>50</v>
      </c>
      <c r="E2217" s="38" t="s">
        <v>792</v>
      </c>
    </row>
    <row r="2218" spans="1:5">
      <c r="A2218" s="38" t="s">
        <v>4248</v>
      </c>
      <c r="B2218" s="38" t="s">
        <v>4243</v>
      </c>
      <c r="C2218" s="38" t="s">
        <v>4247</v>
      </c>
      <c r="D2218" s="38">
        <v>50</v>
      </c>
      <c r="E2218" s="38" t="s">
        <v>792</v>
      </c>
    </row>
    <row r="2219" spans="1:5">
      <c r="A2219" s="38" t="s">
        <v>4246</v>
      </c>
      <c r="B2219" s="38" t="s">
        <v>4243</v>
      </c>
      <c r="C2219" s="38" t="s">
        <v>4245</v>
      </c>
      <c r="D2219" s="38">
        <v>50</v>
      </c>
      <c r="E2219" s="38" t="s">
        <v>792</v>
      </c>
    </row>
    <row r="2220" spans="1:5">
      <c r="A2220" s="38" t="s">
        <v>4244</v>
      </c>
      <c r="B2220" s="38" t="s">
        <v>4243</v>
      </c>
      <c r="C2220" s="38" t="s">
        <v>4242</v>
      </c>
      <c r="D2220" s="38">
        <v>50</v>
      </c>
      <c r="E2220" s="38" t="s">
        <v>792</v>
      </c>
    </row>
    <row r="2221" spans="1:5">
      <c r="A2221" s="38" t="s">
        <v>4241</v>
      </c>
      <c r="B2221" s="38" t="s">
        <v>4239</v>
      </c>
      <c r="C2221" s="38" t="s">
        <v>4238</v>
      </c>
      <c r="D2221" s="38">
        <v>50</v>
      </c>
      <c r="E2221" s="38" t="s">
        <v>792</v>
      </c>
    </row>
    <row r="2222" spans="1:5">
      <c r="A2222" s="38" t="s">
        <v>4240</v>
      </c>
      <c r="B2222" s="38" t="s">
        <v>4239</v>
      </c>
      <c r="C2222" s="38" t="s">
        <v>4238</v>
      </c>
      <c r="D2222" s="38">
        <v>50</v>
      </c>
      <c r="E2222" s="38" t="s">
        <v>792</v>
      </c>
    </row>
    <row r="2223" spans="1:5">
      <c r="A2223" s="38" t="s">
        <v>4237</v>
      </c>
      <c r="B2223" s="38" t="s">
        <v>4235</v>
      </c>
      <c r="C2223" s="38" t="s">
        <v>4234</v>
      </c>
      <c r="D2223" s="38">
        <v>50</v>
      </c>
      <c r="E2223" s="38" t="s">
        <v>792</v>
      </c>
    </row>
    <row r="2224" spans="1:5">
      <c r="A2224" s="38" t="s">
        <v>4236</v>
      </c>
      <c r="B2224" s="38" t="s">
        <v>4235</v>
      </c>
      <c r="C2224" s="38" t="s">
        <v>4234</v>
      </c>
      <c r="D2224" s="38">
        <v>50</v>
      </c>
      <c r="E2224" s="38" t="s">
        <v>792</v>
      </c>
    </row>
    <row r="2225" spans="1:5">
      <c r="A2225" s="38" t="s">
        <v>4233</v>
      </c>
      <c r="B2225" s="38" t="s">
        <v>4231</v>
      </c>
      <c r="C2225" s="38" t="s">
        <v>4230</v>
      </c>
      <c r="D2225" s="38">
        <v>50</v>
      </c>
      <c r="E2225" s="38" t="s">
        <v>792</v>
      </c>
    </row>
    <row r="2226" spans="1:5">
      <c r="A2226" s="38" t="s">
        <v>4232</v>
      </c>
      <c r="B2226" s="38" t="s">
        <v>4231</v>
      </c>
      <c r="C2226" s="38" t="s">
        <v>4230</v>
      </c>
      <c r="D2226" s="38">
        <v>50</v>
      </c>
      <c r="E2226" s="38" t="s">
        <v>792</v>
      </c>
    </row>
    <row r="2227" spans="1:5">
      <c r="A2227" s="38" t="s">
        <v>4229</v>
      </c>
      <c r="B2227" s="38" t="s">
        <v>4215</v>
      </c>
      <c r="C2227" s="38" t="s">
        <v>4223</v>
      </c>
      <c r="D2227" s="38">
        <v>50</v>
      </c>
      <c r="E2227" s="38" t="s">
        <v>792</v>
      </c>
    </row>
    <row r="2228" spans="1:5">
      <c r="A2228" s="38" t="s">
        <v>4228</v>
      </c>
      <c r="B2228" s="38" t="s">
        <v>4215</v>
      </c>
      <c r="C2228" s="38" t="s">
        <v>4221</v>
      </c>
      <c r="D2228" s="38">
        <v>50</v>
      </c>
      <c r="E2228" s="38" t="s">
        <v>792</v>
      </c>
    </row>
    <row r="2229" spans="1:5">
      <c r="A2229" s="38" t="s">
        <v>4227</v>
      </c>
      <c r="B2229" s="38" t="s">
        <v>4215</v>
      </c>
      <c r="C2229" s="38" t="s">
        <v>4219</v>
      </c>
      <c r="D2229" s="38">
        <v>50</v>
      </c>
      <c r="E2229" s="38" t="s">
        <v>792</v>
      </c>
    </row>
    <row r="2230" spans="1:5">
      <c r="A2230" s="38" t="s">
        <v>4226</v>
      </c>
      <c r="B2230" s="38" t="s">
        <v>4215</v>
      </c>
      <c r="C2230" s="38" t="s">
        <v>4217</v>
      </c>
      <c r="D2230" s="38">
        <v>50</v>
      </c>
      <c r="E2230" s="38" t="s">
        <v>792</v>
      </c>
    </row>
    <row r="2231" spans="1:5">
      <c r="A2231" s="38" t="s">
        <v>4225</v>
      </c>
      <c r="B2231" s="38" t="s">
        <v>4215</v>
      </c>
      <c r="C2231" s="38" t="s">
        <v>4214</v>
      </c>
      <c r="D2231" s="38">
        <v>50</v>
      </c>
      <c r="E2231" s="38" t="s">
        <v>792</v>
      </c>
    </row>
    <row r="2232" spans="1:5">
      <c r="A2232" s="38" t="s">
        <v>4224</v>
      </c>
      <c r="B2232" s="38" t="s">
        <v>4215</v>
      </c>
      <c r="C2232" s="38" t="s">
        <v>4223</v>
      </c>
      <c r="D2232" s="38">
        <v>50</v>
      </c>
      <c r="E2232" s="38" t="s">
        <v>792</v>
      </c>
    </row>
    <row r="2233" spans="1:5">
      <c r="A2233" s="38" t="s">
        <v>4222</v>
      </c>
      <c r="B2233" s="38" t="s">
        <v>4215</v>
      </c>
      <c r="C2233" s="38" t="s">
        <v>4221</v>
      </c>
      <c r="D2233" s="38">
        <v>50</v>
      </c>
      <c r="E2233" s="38" t="s">
        <v>792</v>
      </c>
    </row>
    <row r="2234" spans="1:5">
      <c r="A2234" s="38" t="s">
        <v>4220</v>
      </c>
      <c r="B2234" s="38" t="s">
        <v>4215</v>
      </c>
      <c r="C2234" s="38" t="s">
        <v>4219</v>
      </c>
      <c r="D2234" s="38">
        <v>50</v>
      </c>
      <c r="E2234" s="38" t="s">
        <v>792</v>
      </c>
    </row>
    <row r="2235" spans="1:5">
      <c r="A2235" s="38" t="s">
        <v>4218</v>
      </c>
      <c r="B2235" s="38" t="s">
        <v>4215</v>
      </c>
      <c r="C2235" s="38" t="s">
        <v>4217</v>
      </c>
      <c r="D2235" s="38">
        <v>50</v>
      </c>
      <c r="E2235" s="38" t="s">
        <v>792</v>
      </c>
    </row>
    <row r="2236" spans="1:5">
      <c r="A2236" s="38" t="s">
        <v>4216</v>
      </c>
      <c r="B2236" s="38" t="s">
        <v>4215</v>
      </c>
      <c r="C2236" s="38" t="s">
        <v>4214</v>
      </c>
      <c r="D2236" s="38">
        <v>50</v>
      </c>
      <c r="E2236" s="38" t="s">
        <v>792</v>
      </c>
    </row>
    <row r="2237" spans="1:5">
      <c r="A2237" s="38" t="s">
        <v>4213</v>
      </c>
      <c r="B2237" s="38" t="s">
        <v>4093</v>
      </c>
      <c r="C2237" s="38" t="s">
        <v>4192</v>
      </c>
      <c r="D2237" s="38">
        <v>50</v>
      </c>
      <c r="E2237" s="38" t="s">
        <v>792</v>
      </c>
    </row>
    <row r="2238" spans="1:5">
      <c r="A2238" s="38" t="s">
        <v>4212</v>
      </c>
      <c r="B2238" s="38" t="s">
        <v>4093</v>
      </c>
      <c r="C2238" s="38" t="s">
        <v>4190</v>
      </c>
      <c r="D2238" s="38">
        <v>50</v>
      </c>
      <c r="E2238" s="38" t="s">
        <v>792</v>
      </c>
    </row>
    <row r="2239" spans="1:5">
      <c r="A2239" s="38" t="s">
        <v>4211</v>
      </c>
      <c r="B2239" s="38" t="s">
        <v>4093</v>
      </c>
      <c r="C2239" s="38" t="s">
        <v>4188</v>
      </c>
      <c r="D2239" s="38">
        <v>50</v>
      </c>
      <c r="E2239" s="38" t="s">
        <v>792</v>
      </c>
    </row>
    <row r="2240" spans="1:5">
      <c r="A2240" s="38" t="s">
        <v>4210</v>
      </c>
      <c r="B2240" s="38" t="s">
        <v>4093</v>
      </c>
      <c r="C2240" s="38" t="s">
        <v>4186</v>
      </c>
      <c r="D2240" s="38">
        <v>50</v>
      </c>
      <c r="E2240" s="38" t="s">
        <v>792</v>
      </c>
    </row>
    <row r="2241" spans="1:5">
      <c r="A2241" s="38" t="s">
        <v>4209</v>
      </c>
      <c r="B2241" s="38" t="s">
        <v>4093</v>
      </c>
      <c r="C2241" s="38" t="s">
        <v>4184</v>
      </c>
      <c r="D2241" s="38">
        <v>50</v>
      </c>
      <c r="E2241" s="38" t="s">
        <v>792</v>
      </c>
    </row>
    <row r="2242" spans="1:5">
      <c r="A2242" s="38" t="s">
        <v>4208</v>
      </c>
      <c r="B2242" s="38" t="s">
        <v>4093</v>
      </c>
      <c r="C2242" s="38" t="s">
        <v>4182</v>
      </c>
      <c r="D2242" s="38">
        <v>50</v>
      </c>
      <c r="E2242" s="38" t="s">
        <v>792</v>
      </c>
    </row>
    <row r="2243" spans="1:5">
      <c r="A2243" s="38" t="s">
        <v>4207</v>
      </c>
      <c r="B2243" s="38" t="s">
        <v>4093</v>
      </c>
      <c r="C2243" s="38" t="s">
        <v>4180</v>
      </c>
      <c r="D2243" s="38">
        <v>50</v>
      </c>
      <c r="E2243" s="38" t="s">
        <v>792</v>
      </c>
    </row>
    <row r="2244" spans="1:5">
      <c r="A2244" s="38" t="s">
        <v>4206</v>
      </c>
      <c r="B2244" s="38" t="s">
        <v>4093</v>
      </c>
      <c r="C2244" s="38" t="s">
        <v>4178</v>
      </c>
      <c r="D2244" s="38">
        <v>50</v>
      </c>
      <c r="E2244" s="38" t="s">
        <v>792</v>
      </c>
    </row>
    <row r="2245" spans="1:5">
      <c r="A2245" s="38" t="s">
        <v>4205</v>
      </c>
      <c r="B2245" s="38" t="s">
        <v>4093</v>
      </c>
      <c r="C2245" s="38" t="s">
        <v>4176</v>
      </c>
      <c r="D2245" s="38">
        <v>50</v>
      </c>
      <c r="E2245" s="38" t="s">
        <v>792</v>
      </c>
    </row>
    <row r="2246" spans="1:5">
      <c r="A2246" s="38" t="s">
        <v>4204</v>
      </c>
      <c r="B2246" s="38" t="s">
        <v>4093</v>
      </c>
      <c r="C2246" s="38" t="s">
        <v>4174</v>
      </c>
      <c r="D2246" s="38">
        <v>50</v>
      </c>
      <c r="E2246" s="38" t="s">
        <v>792</v>
      </c>
    </row>
    <row r="2247" spans="1:5">
      <c r="A2247" s="38" t="s">
        <v>4203</v>
      </c>
      <c r="B2247" s="38" t="s">
        <v>4093</v>
      </c>
      <c r="C2247" s="38" t="s">
        <v>4172</v>
      </c>
      <c r="D2247" s="38">
        <v>50</v>
      </c>
      <c r="E2247" s="38" t="s">
        <v>792</v>
      </c>
    </row>
    <row r="2248" spans="1:5">
      <c r="A2248" s="38" t="s">
        <v>4202</v>
      </c>
      <c r="B2248" s="38" t="s">
        <v>4093</v>
      </c>
      <c r="C2248" s="38" t="s">
        <v>4170</v>
      </c>
      <c r="D2248" s="38">
        <v>50</v>
      </c>
      <c r="E2248" s="38" t="s">
        <v>792</v>
      </c>
    </row>
    <row r="2249" spans="1:5">
      <c r="A2249" s="38" t="s">
        <v>4201</v>
      </c>
      <c r="B2249" s="38" t="s">
        <v>4093</v>
      </c>
      <c r="C2249" s="38" t="s">
        <v>4168</v>
      </c>
      <c r="D2249" s="38">
        <v>50</v>
      </c>
      <c r="E2249" s="38" t="s">
        <v>792</v>
      </c>
    </row>
    <row r="2250" spans="1:5">
      <c r="A2250" s="38" t="s">
        <v>4200</v>
      </c>
      <c r="B2250" s="38" t="s">
        <v>4093</v>
      </c>
      <c r="C2250" s="38" t="s">
        <v>4166</v>
      </c>
      <c r="D2250" s="38">
        <v>50</v>
      </c>
      <c r="E2250" s="38" t="s">
        <v>792</v>
      </c>
    </row>
    <row r="2251" spans="1:5">
      <c r="A2251" s="38" t="s">
        <v>4199</v>
      </c>
      <c r="B2251" s="38" t="s">
        <v>4093</v>
      </c>
      <c r="C2251" s="38" t="s">
        <v>4198</v>
      </c>
      <c r="D2251" s="38">
        <v>50</v>
      </c>
      <c r="E2251" s="38" t="s">
        <v>792</v>
      </c>
    </row>
    <row r="2252" spans="1:5">
      <c r="A2252" s="38" t="s">
        <v>4197</v>
      </c>
      <c r="B2252" s="38" t="s">
        <v>4093</v>
      </c>
      <c r="C2252" s="38" t="s">
        <v>4196</v>
      </c>
      <c r="D2252" s="38">
        <v>50</v>
      </c>
      <c r="E2252" s="38" t="s">
        <v>792</v>
      </c>
    </row>
    <row r="2253" spans="1:5">
      <c r="A2253" s="38" t="s">
        <v>4195</v>
      </c>
      <c r="B2253" s="38" t="s">
        <v>4093</v>
      </c>
      <c r="C2253" s="38" t="s">
        <v>4194</v>
      </c>
      <c r="D2253" s="38">
        <v>50</v>
      </c>
      <c r="E2253" s="38" t="s">
        <v>792</v>
      </c>
    </row>
    <row r="2254" spans="1:5">
      <c r="A2254" s="38" t="s">
        <v>4193</v>
      </c>
      <c r="B2254" s="38" t="s">
        <v>4093</v>
      </c>
      <c r="C2254" s="38" t="s">
        <v>4192</v>
      </c>
      <c r="D2254" s="38">
        <v>50</v>
      </c>
      <c r="E2254" s="38" t="s">
        <v>792</v>
      </c>
    </row>
    <row r="2255" spans="1:5">
      <c r="A2255" s="38" t="s">
        <v>4191</v>
      </c>
      <c r="B2255" s="38" t="s">
        <v>4093</v>
      </c>
      <c r="C2255" s="38" t="s">
        <v>4190</v>
      </c>
      <c r="D2255" s="38">
        <v>50</v>
      </c>
      <c r="E2255" s="38" t="s">
        <v>792</v>
      </c>
    </row>
    <row r="2256" spans="1:5">
      <c r="A2256" s="38" t="s">
        <v>4189</v>
      </c>
      <c r="B2256" s="38" t="s">
        <v>4093</v>
      </c>
      <c r="C2256" s="38" t="s">
        <v>4188</v>
      </c>
      <c r="D2256" s="38">
        <v>50</v>
      </c>
      <c r="E2256" s="38" t="s">
        <v>792</v>
      </c>
    </row>
    <row r="2257" spans="1:5">
      <c r="A2257" s="38" t="s">
        <v>4187</v>
      </c>
      <c r="B2257" s="38" t="s">
        <v>4093</v>
      </c>
      <c r="C2257" s="38" t="s">
        <v>4186</v>
      </c>
      <c r="D2257" s="38">
        <v>50</v>
      </c>
      <c r="E2257" s="38" t="s">
        <v>792</v>
      </c>
    </row>
    <row r="2258" spans="1:5">
      <c r="A2258" s="38" t="s">
        <v>4185</v>
      </c>
      <c r="B2258" s="38" t="s">
        <v>4093</v>
      </c>
      <c r="C2258" s="38" t="s">
        <v>4184</v>
      </c>
      <c r="D2258" s="38">
        <v>50</v>
      </c>
      <c r="E2258" s="38" t="s">
        <v>792</v>
      </c>
    </row>
    <row r="2259" spans="1:5">
      <c r="A2259" s="38" t="s">
        <v>4183</v>
      </c>
      <c r="B2259" s="38" t="s">
        <v>4093</v>
      </c>
      <c r="C2259" s="38" t="s">
        <v>4182</v>
      </c>
      <c r="D2259" s="38">
        <v>50</v>
      </c>
      <c r="E2259" s="38" t="s">
        <v>792</v>
      </c>
    </row>
    <row r="2260" spans="1:5">
      <c r="A2260" s="38" t="s">
        <v>4181</v>
      </c>
      <c r="B2260" s="38" t="s">
        <v>4093</v>
      </c>
      <c r="C2260" s="38" t="s">
        <v>4180</v>
      </c>
      <c r="D2260" s="38">
        <v>50</v>
      </c>
      <c r="E2260" s="38" t="s">
        <v>792</v>
      </c>
    </row>
    <row r="2261" spans="1:5">
      <c r="A2261" s="38" t="s">
        <v>4179</v>
      </c>
      <c r="B2261" s="38" t="s">
        <v>4093</v>
      </c>
      <c r="C2261" s="38" t="s">
        <v>4178</v>
      </c>
      <c r="D2261" s="38">
        <v>50</v>
      </c>
      <c r="E2261" s="38" t="s">
        <v>792</v>
      </c>
    </row>
    <row r="2262" spans="1:5">
      <c r="A2262" s="38" t="s">
        <v>4177</v>
      </c>
      <c r="B2262" s="38" t="s">
        <v>4093</v>
      </c>
      <c r="C2262" s="38" t="s">
        <v>4176</v>
      </c>
      <c r="D2262" s="38">
        <v>50</v>
      </c>
      <c r="E2262" s="38" t="s">
        <v>792</v>
      </c>
    </row>
    <row r="2263" spans="1:5">
      <c r="A2263" s="38" t="s">
        <v>4175</v>
      </c>
      <c r="B2263" s="38" t="s">
        <v>4093</v>
      </c>
      <c r="C2263" s="38" t="s">
        <v>4174</v>
      </c>
      <c r="D2263" s="38">
        <v>50</v>
      </c>
      <c r="E2263" s="38" t="s">
        <v>792</v>
      </c>
    </row>
    <row r="2264" spans="1:5">
      <c r="A2264" s="38" t="s">
        <v>4173</v>
      </c>
      <c r="B2264" s="38" t="s">
        <v>4093</v>
      </c>
      <c r="C2264" s="38" t="s">
        <v>4172</v>
      </c>
      <c r="D2264" s="38">
        <v>50</v>
      </c>
      <c r="E2264" s="38" t="s">
        <v>792</v>
      </c>
    </row>
    <row r="2265" spans="1:5">
      <c r="A2265" s="38" t="s">
        <v>4171</v>
      </c>
      <c r="B2265" s="38" t="s">
        <v>4093</v>
      </c>
      <c r="C2265" s="38" t="s">
        <v>4170</v>
      </c>
      <c r="D2265" s="38">
        <v>50</v>
      </c>
      <c r="E2265" s="38" t="s">
        <v>792</v>
      </c>
    </row>
    <row r="2266" spans="1:5">
      <c r="A2266" s="38" t="s">
        <v>4169</v>
      </c>
      <c r="B2266" s="38" t="s">
        <v>4093</v>
      </c>
      <c r="C2266" s="38" t="s">
        <v>4168</v>
      </c>
      <c r="D2266" s="38">
        <v>50</v>
      </c>
      <c r="E2266" s="38" t="s">
        <v>792</v>
      </c>
    </row>
    <row r="2267" spans="1:5">
      <c r="A2267" s="38" t="s">
        <v>4167</v>
      </c>
      <c r="B2267" s="38" t="s">
        <v>4093</v>
      </c>
      <c r="C2267" s="38" t="s">
        <v>4166</v>
      </c>
      <c r="D2267" s="38">
        <v>50</v>
      </c>
      <c r="E2267" s="38" t="s">
        <v>792</v>
      </c>
    </row>
    <row r="2268" spans="1:5">
      <c r="A2268" s="38" t="s">
        <v>4165</v>
      </c>
      <c r="B2268" s="38" t="s">
        <v>4093</v>
      </c>
      <c r="C2268" s="38" t="s">
        <v>4129</v>
      </c>
      <c r="D2268" s="38">
        <v>50</v>
      </c>
      <c r="E2268" s="38" t="s">
        <v>792</v>
      </c>
    </row>
    <row r="2269" spans="1:5">
      <c r="A2269" s="38" t="s">
        <v>4164</v>
      </c>
      <c r="B2269" s="38" t="s">
        <v>4093</v>
      </c>
      <c r="C2269" s="38" t="s">
        <v>4127</v>
      </c>
      <c r="D2269" s="38">
        <v>50</v>
      </c>
      <c r="E2269" s="38" t="s">
        <v>792</v>
      </c>
    </row>
    <row r="2270" spans="1:5">
      <c r="A2270" s="38" t="s">
        <v>4163</v>
      </c>
      <c r="B2270" s="38" t="s">
        <v>4093</v>
      </c>
      <c r="C2270" s="38" t="s">
        <v>4127</v>
      </c>
      <c r="D2270" s="38">
        <v>50</v>
      </c>
      <c r="E2270" s="38" t="s">
        <v>792</v>
      </c>
    </row>
    <row r="2271" spans="1:5">
      <c r="A2271" s="38" t="s">
        <v>4162</v>
      </c>
      <c r="B2271" s="38" t="s">
        <v>4093</v>
      </c>
      <c r="C2271" s="38" t="s">
        <v>4125</v>
      </c>
      <c r="D2271" s="38">
        <v>50</v>
      </c>
      <c r="E2271" s="38" t="s">
        <v>792</v>
      </c>
    </row>
    <row r="2272" spans="1:5">
      <c r="A2272" s="38" t="s">
        <v>4161</v>
      </c>
      <c r="B2272" s="38" t="s">
        <v>4093</v>
      </c>
      <c r="C2272" s="38" t="s">
        <v>4125</v>
      </c>
      <c r="D2272" s="38">
        <v>50</v>
      </c>
      <c r="E2272" s="38" t="s">
        <v>792</v>
      </c>
    </row>
    <row r="2273" spans="1:5">
      <c r="A2273" s="38" t="s">
        <v>4160</v>
      </c>
      <c r="B2273" s="38" t="s">
        <v>4093</v>
      </c>
      <c r="C2273" s="38" t="s">
        <v>4123</v>
      </c>
      <c r="D2273" s="38">
        <v>50</v>
      </c>
      <c r="E2273" s="38" t="s">
        <v>792</v>
      </c>
    </row>
    <row r="2274" spans="1:5">
      <c r="A2274" s="38" t="s">
        <v>4159</v>
      </c>
      <c r="B2274" s="38" t="s">
        <v>4093</v>
      </c>
      <c r="C2274" s="38" t="s">
        <v>4123</v>
      </c>
      <c r="D2274" s="38">
        <v>50</v>
      </c>
      <c r="E2274" s="38" t="s">
        <v>792</v>
      </c>
    </row>
    <row r="2275" spans="1:5">
      <c r="A2275" s="38" t="s">
        <v>4158</v>
      </c>
      <c r="B2275" s="38" t="s">
        <v>4093</v>
      </c>
      <c r="C2275" s="38" t="s">
        <v>4121</v>
      </c>
      <c r="D2275" s="38">
        <v>50</v>
      </c>
      <c r="E2275" s="38" t="s">
        <v>792</v>
      </c>
    </row>
    <row r="2276" spans="1:5">
      <c r="A2276" s="38" t="s">
        <v>4157</v>
      </c>
      <c r="B2276" s="38" t="s">
        <v>4093</v>
      </c>
      <c r="C2276" s="38" t="s">
        <v>4119</v>
      </c>
      <c r="D2276" s="38">
        <v>50</v>
      </c>
      <c r="E2276" s="38" t="s">
        <v>792</v>
      </c>
    </row>
    <row r="2277" spans="1:5">
      <c r="A2277" s="38" t="s">
        <v>4156</v>
      </c>
      <c r="B2277" s="38" t="s">
        <v>4093</v>
      </c>
      <c r="C2277" s="38" t="s">
        <v>4119</v>
      </c>
      <c r="D2277" s="38">
        <v>50</v>
      </c>
      <c r="E2277" s="38" t="s">
        <v>792</v>
      </c>
    </row>
    <row r="2278" spans="1:5">
      <c r="A2278" s="38" t="s">
        <v>4155</v>
      </c>
      <c r="B2278" s="38" t="s">
        <v>4093</v>
      </c>
      <c r="C2278" s="38" t="s">
        <v>4117</v>
      </c>
      <c r="D2278" s="38">
        <v>50</v>
      </c>
      <c r="E2278" s="38" t="s">
        <v>792</v>
      </c>
    </row>
    <row r="2279" spans="1:5">
      <c r="A2279" s="38" t="s">
        <v>4154</v>
      </c>
      <c r="B2279" s="38" t="s">
        <v>4093</v>
      </c>
      <c r="C2279" s="38" t="s">
        <v>4117</v>
      </c>
      <c r="D2279" s="38">
        <v>50</v>
      </c>
      <c r="E2279" s="38" t="s">
        <v>792</v>
      </c>
    </row>
    <row r="2280" spans="1:5">
      <c r="A2280" s="38" t="s">
        <v>4153</v>
      </c>
      <c r="B2280" s="38" t="s">
        <v>4093</v>
      </c>
      <c r="C2280" s="38" t="s">
        <v>4115</v>
      </c>
      <c r="D2280" s="38">
        <v>50</v>
      </c>
      <c r="E2280" s="38" t="s">
        <v>792</v>
      </c>
    </row>
    <row r="2281" spans="1:5">
      <c r="A2281" s="38" t="s">
        <v>4152</v>
      </c>
      <c r="B2281" s="38" t="s">
        <v>4093</v>
      </c>
      <c r="C2281" s="38" t="s">
        <v>4113</v>
      </c>
      <c r="D2281" s="38">
        <v>50</v>
      </c>
      <c r="E2281" s="38" t="s">
        <v>792</v>
      </c>
    </row>
    <row r="2282" spans="1:5">
      <c r="A2282" s="38" t="s">
        <v>4151</v>
      </c>
      <c r="B2282" s="38" t="s">
        <v>4093</v>
      </c>
      <c r="C2282" s="38" t="s">
        <v>4111</v>
      </c>
      <c r="D2282" s="38">
        <v>50</v>
      </c>
      <c r="E2282" s="38" t="s">
        <v>792</v>
      </c>
    </row>
    <row r="2283" spans="1:5">
      <c r="A2283" s="38" t="s">
        <v>4150</v>
      </c>
      <c r="B2283" s="38" t="s">
        <v>4093</v>
      </c>
      <c r="C2283" s="38" t="s">
        <v>4111</v>
      </c>
      <c r="D2283" s="38">
        <v>50</v>
      </c>
      <c r="E2283" s="38" t="s">
        <v>792</v>
      </c>
    </row>
    <row r="2284" spans="1:5">
      <c r="A2284" s="38" t="s">
        <v>4149</v>
      </c>
      <c r="B2284" s="38" t="s">
        <v>4093</v>
      </c>
      <c r="C2284" s="38" t="s">
        <v>4109</v>
      </c>
      <c r="D2284" s="38">
        <v>50</v>
      </c>
      <c r="E2284" s="38" t="s">
        <v>792</v>
      </c>
    </row>
    <row r="2285" spans="1:5">
      <c r="A2285" s="38" t="s">
        <v>4148</v>
      </c>
      <c r="B2285" s="38" t="s">
        <v>4093</v>
      </c>
      <c r="C2285" s="38" t="s">
        <v>4109</v>
      </c>
      <c r="D2285" s="38">
        <v>50</v>
      </c>
      <c r="E2285" s="38" t="s">
        <v>792</v>
      </c>
    </row>
    <row r="2286" spans="1:5">
      <c r="A2286" s="38" t="s">
        <v>4147</v>
      </c>
      <c r="B2286" s="38" t="s">
        <v>4093</v>
      </c>
      <c r="C2286" s="38" t="s">
        <v>4107</v>
      </c>
      <c r="D2286" s="38">
        <v>50</v>
      </c>
      <c r="E2286" s="38" t="s">
        <v>792</v>
      </c>
    </row>
    <row r="2287" spans="1:5">
      <c r="A2287" s="38" t="s">
        <v>4146</v>
      </c>
      <c r="B2287" s="38" t="s">
        <v>4093</v>
      </c>
      <c r="C2287" s="38" t="s">
        <v>4107</v>
      </c>
      <c r="D2287" s="38">
        <v>50</v>
      </c>
      <c r="E2287" s="38" t="s">
        <v>792</v>
      </c>
    </row>
    <row r="2288" spans="1:5">
      <c r="A2288" s="38" t="s">
        <v>4145</v>
      </c>
      <c r="B2288" s="38" t="s">
        <v>4093</v>
      </c>
      <c r="C2288" s="38" t="s">
        <v>4105</v>
      </c>
      <c r="D2288" s="38">
        <v>50</v>
      </c>
      <c r="E2288" s="38" t="s">
        <v>792</v>
      </c>
    </row>
    <row r="2289" spans="1:5">
      <c r="A2289" s="38" t="s">
        <v>4144</v>
      </c>
      <c r="B2289" s="38" t="s">
        <v>4093</v>
      </c>
      <c r="C2289" s="38" t="s">
        <v>4105</v>
      </c>
      <c r="D2289" s="38">
        <v>50</v>
      </c>
      <c r="E2289" s="38" t="s">
        <v>792</v>
      </c>
    </row>
    <row r="2290" spans="1:5">
      <c r="A2290" s="38" t="s">
        <v>4143</v>
      </c>
      <c r="B2290" s="38" t="s">
        <v>4093</v>
      </c>
      <c r="C2290" s="38" t="s">
        <v>4129</v>
      </c>
      <c r="D2290" s="38">
        <v>50</v>
      </c>
      <c r="E2290" s="38" t="s">
        <v>792</v>
      </c>
    </row>
    <row r="2291" spans="1:5">
      <c r="A2291" s="38" t="s">
        <v>4142</v>
      </c>
      <c r="B2291" s="38" t="s">
        <v>4093</v>
      </c>
      <c r="C2291" s="38" t="s">
        <v>4127</v>
      </c>
      <c r="D2291" s="38">
        <v>50</v>
      </c>
      <c r="E2291" s="38" t="s">
        <v>792</v>
      </c>
    </row>
    <row r="2292" spans="1:5">
      <c r="A2292" s="38" t="s">
        <v>4141</v>
      </c>
      <c r="B2292" s="38" t="s">
        <v>4093</v>
      </c>
      <c r="C2292" s="38" t="s">
        <v>4125</v>
      </c>
      <c r="D2292" s="38">
        <v>50</v>
      </c>
      <c r="E2292" s="38" t="s">
        <v>792</v>
      </c>
    </row>
    <row r="2293" spans="1:5">
      <c r="A2293" s="38" t="s">
        <v>4140</v>
      </c>
      <c r="B2293" s="38" t="s">
        <v>4093</v>
      </c>
      <c r="C2293" s="38" t="s">
        <v>4123</v>
      </c>
      <c r="D2293" s="38">
        <v>50</v>
      </c>
      <c r="E2293" s="38" t="s">
        <v>792</v>
      </c>
    </row>
    <row r="2294" spans="1:5">
      <c r="A2294" s="38" t="s">
        <v>4139</v>
      </c>
      <c r="B2294" s="38" t="s">
        <v>4093</v>
      </c>
      <c r="C2294" s="38" t="s">
        <v>4121</v>
      </c>
      <c r="D2294" s="38">
        <v>50</v>
      </c>
      <c r="E2294" s="38" t="s">
        <v>792</v>
      </c>
    </row>
    <row r="2295" spans="1:5">
      <c r="A2295" s="38" t="s">
        <v>4138</v>
      </c>
      <c r="B2295" s="38" t="s">
        <v>4093</v>
      </c>
      <c r="C2295" s="38" t="s">
        <v>4119</v>
      </c>
      <c r="D2295" s="38">
        <v>50</v>
      </c>
      <c r="E2295" s="38" t="s">
        <v>792</v>
      </c>
    </row>
    <row r="2296" spans="1:5">
      <c r="A2296" s="38" t="s">
        <v>4137</v>
      </c>
      <c r="B2296" s="38" t="s">
        <v>4093</v>
      </c>
      <c r="C2296" s="38" t="s">
        <v>4117</v>
      </c>
      <c r="D2296" s="38">
        <v>50</v>
      </c>
      <c r="E2296" s="38" t="s">
        <v>792</v>
      </c>
    </row>
    <row r="2297" spans="1:5">
      <c r="A2297" s="38" t="s">
        <v>4136</v>
      </c>
      <c r="B2297" s="38" t="s">
        <v>4093</v>
      </c>
      <c r="C2297" s="38" t="s">
        <v>4115</v>
      </c>
      <c r="D2297" s="38">
        <v>50</v>
      </c>
      <c r="E2297" s="38" t="s">
        <v>792</v>
      </c>
    </row>
    <row r="2298" spans="1:5">
      <c r="A2298" s="38" t="s">
        <v>4135</v>
      </c>
      <c r="B2298" s="38" t="s">
        <v>4093</v>
      </c>
      <c r="C2298" s="38" t="s">
        <v>4113</v>
      </c>
      <c r="D2298" s="38">
        <v>50</v>
      </c>
      <c r="E2298" s="38" t="s">
        <v>792</v>
      </c>
    </row>
    <row r="2299" spans="1:5">
      <c r="A2299" s="38" t="s">
        <v>4134</v>
      </c>
      <c r="B2299" s="38" t="s">
        <v>4093</v>
      </c>
      <c r="C2299" s="38" t="s">
        <v>4111</v>
      </c>
      <c r="D2299" s="38">
        <v>50</v>
      </c>
      <c r="E2299" s="38" t="s">
        <v>792</v>
      </c>
    </row>
    <row r="2300" spans="1:5">
      <c r="A2300" s="38" t="s">
        <v>4133</v>
      </c>
      <c r="B2300" s="38" t="s">
        <v>4093</v>
      </c>
      <c r="C2300" s="38" t="s">
        <v>4109</v>
      </c>
      <c r="D2300" s="38">
        <v>50</v>
      </c>
      <c r="E2300" s="38" t="s">
        <v>792</v>
      </c>
    </row>
    <row r="2301" spans="1:5">
      <c r="A2301" s="38" t="s">
        <v>4132</v>
      </c>
      <c r="B2301" s="38" t="s">
        <v>4093</v>
      </c>
      <c r="C2301" s="38" t="s">
        <v>4107</v>
      </c>
      <c r="D2301" s="38">
        <v>50</v>
      </c>
      <c r="E2301" s="38" t="s">
        <v>792</v>
      </c>
    </row>
    <row r="2302" spans="1:5">
      <c r="A2302" s="38" t="s">
        <v>4131</v>
      </c>
      <c r="B2302" s="38" t="s">
        <v>4093</v>
      </c>
      <c r="C2302" s="38" t="s">
        <v>4105</v>
      </c>
      <c r="D2302" s="38">
        <v>50</v>
      </c>
      <c r="E2302" s="38" t="s">
        <v>792</v>
      </c>
    </row>
    <row r="2303" spans="1:5">
      <c r="A2303" s="38" t="s">
        <v>4130</v>
      </c>
      <c r="B2303" s="38" t="s">
        <v>4093</v>
      </c>
      <c r="C2303" s="38" t="s">
        <v>4129</v>
      </c>
      <c r="D2303" s="38">
        <v>50</v>
      </c>
      <c r="E2303" s="38" t="s">
        <v>792</v>
      </c>
    </row>
    <row r="2304" spans="1:5">
      <c r="A2304" s="38" t="s">
        <v>4128</v>
      </c>
      <c r="B2304" s="38" t="s">
        <v>4093</v>
      </c>
      <c r="C2304" s="38" t="s">
        <v>4127</v>
      </c>
      <c r="D2304" s="38">
        <v>50</v>
      </c>
      <c r="E2304" s="38" t="s">
        <v>792</v>
      </c>
    </row>
    <row r="2305" spans="1:5">
      <c r="A2305" s="38" t="s">
        <v>4126</v>
      </c>
      <c r="B2305" s="38" t="s">
        <v>4093</v>
      </c>
      <c r="C2305" s="38" t="s">
        <v>4125</v>
      </c>
      <c r="D2305" s="38">
        <v>50</v>
      </c>
      <c r="E2305" s="38" t="s">
        <v>792</v>
      </c>
    </row>
    <row r="2306" spans="1:5">
      <c r="A2306" s="38" t="s">
        <v>4124</v>
      </c>
      <c r="B2306" s="38" t="s">
        <v>4093</v>
      </c>
      <c r="C2306" s="38" t="s">
        <v>4123</v>
      </c>
      <c r="D2306" s="38">
        <v>50</v>
      </c>
      <c r="E2306" s="38" t="s">
        <v>792</v>
      </c>
    </row>
    <row r="2307" spans="1:5">
      <c r="A2307" s="38" t="s">
        <v>4122</v>
      </c>
      <c r="B2307" s="38" t="s">
        <v>4093</v>
      </c>
      <c r="C2307" s="38" t="s">
        <v>4121</v>
      </c>
      <c r="D2307" s="38">
        <v>50</v>
      </c>
      <c r="E2307" s="38" t="s">
        <v>792</v>
      </c>
    </row>
    <row r="2308" spans="1:5">
      <c r="A2308" s="38" t="s">
        <v>4120</v>
      </c>
      <c r="B2308" s="38" t="s">
        <v>4093</v>
      </c>
      <c r="C2308" s="38" t="s">
        <v>4119</v>
      </c>
      <c r="D2308" s="38">
        <v>50</v>
      </c>
      <c r="E2308" s="38" t="s">
        <v>792</v>
      </c>
    </row>
    <row r="2309" spans="1:5">
      <c r="A2309" s="38" t="s">
        <v>4118</v>
      </c>
      <c r="B2309" s="38" t="s">
        <v>4093</v>
      </c>
      <c r="C2309" s="38" t="s">
        <v>4117</v>
      </c>
      <c r="D2309" s="38">
        <v>50</v>
      </c>
      <c r="E2309" s="38" t="s">
        <v>792</v>
      </c>
    </row>
    <row r="2310" spans="1:5">
      <c r="A2310" s="38" t="s">
        <v>4116</v>
      </c>
      <c r="B2310" s="38" t="s">
        <v>4093</v>
      </c>
      <c r="C2310" s="38" t="s">
        <v>4115</v>
      </c>
      <c r="D2310" s="38">
        <v>50</v>
      </c>
      <c r="E2310" s="38" t="s">
        <v>792</v>
      </c>
    </row>
    <row r="2311" spans="1:5">
      <c r="A2311" s="38" t="s">
        <v>4114</v>
      </c>
      <c r="B2311" s="38" t="s">
        <v>4093</v>
      </c>
      <c r="C2311" s="38" t="s">
        <v>4113</v>
      </c>
      <c r="D2311" s="38">
        <v>50</v>
      </c>
      <c r="E2311" s="38" t="s">
        <v>792</v>
      </c>
    </row>
    <row r="2312" spans="1:5">
      <c r="A2312" s="38" t="s">
        <v>4112</v>
      </c>
      <c r="B2312" s="38" t="s">
        <v>4093</v>
      </c>
      <c r="C2312" s="38" t="s">
        <v>4111</v>
      </c>
      <c r="D2312" s="38">
        <v>50</v>
      </c>
      <c r="E2312" s="38" t="s">
        <v>792</v>
      </c>
    </row>
    <row r="2313" spans="1:5">
      <c r="A2313" s="38" t="s">
        <v>4110</v>
      </c>
      <c r="B2313" s="38" t="s">
        <v>4093</v>
      </c>
      <c r="C2313" s="38" t="s">
        <v>4109</v>
      </c>
      <c r="D2313" s="38">
        <v>50</v>
      </c>
      <c r="E2313" s="38" t="s">
        <v>792</v>
      </c>
    </row>
    <row r="2314" spans="1:5">
      <c r="A2314" s="38" t="s">
        <v>4108</v>
      </c>
      <c r="B2314" s="38" t="s">
        <v>4093</v>
      </c>
      <c r="C2314" s="38" t="s">
        <v>4107</v>
      </c>
      <c r="D2314" s="38">
        <v>50</v>
      </c>
      <c r="E2314" s="38" t="s">
        <v>792</v>
      </c>
    </row>
    <row r="2315" spans="1:5">
      <c r="A2315" s="38" t="s">
        <v>4106</v>
      </c>
      <c r="B2315" s="38" t="s">
        <v>4093</v>
      </c>
      <c r="C2315" s="38" t="s">
        <v>4105</v>
      </c>
      <c r="D2315" s="38">
        <v>50</v>
      </c>
      <c r="E2315" s="38" t="s">
        <v>792</v>
      </c>
    </row>
    <row r="2316" spans="1:5">
      <c r="A2316" s="38" t="s">
        <v>4104</v>
      </c>
      <c r="B2316" s="38" t="s">
        <v>4093</v>
      </c>
      <c r="C2316" s="38" t="s">
        <v>4099</v>
      </c>
      <c r="D2316" s="38">
        <v>50</v>
      </c>
      <c r="E2316" s="38" t="s">
        <v>792</v>
      </c>
    </row>
    <row r="2317" spans="1:5">
      <c r="A2317" s="38" t="s">
        <v>4103</v>
      </c>
      <c r="B2317" s="38" t="s">
        <v>4093</v>
      </c>
      <c r="C2317" s="38" t="s">
        <v>4097</v>
      </c>
      <c r="D2317" s="38">
        <v>50</v>
      </c>
      <c r="E2317" s="38" t="s">
        <v>792</v>
      </c>
    </row>
    <row r="2318" spans="1:5">
      <c r="A2318" s="38" t="s">
        <v>4102</v>
      </c>
      <c r="B2318" s="38" t="s">
        <v>4093</v>
      </c>
      <c r="C2318" s="38" t="s">
        <v>4095</v>
      </c>
      <c r="D2318" s="38">
        <v>50</v>
      </c>
      <c r="E2318" s="38" t="s">
        <v>792</v>
      </c>
    </row>
    <row r="2319" spans="1:5">
      <c r="A2319" s="38" t="s">
        <v>4101</v>
      </c>
      <c r="B2319" s="38" t="s">
        <v>4093</v>
      </c>
      <c r="C2319" s="38" t="s">
        <v>4092</v>
      </c>
      <c r="D2319" s="38">
        <v>50</v>
      </c>
      <c r="E2319" s="38" t="s">
        <v>792</v>
      </c>
    </row>
    <row r="2320" spans="1:5">
      <c r="A2320" s="38" t="s">
        <v>4100</v>
      </c>
      <c r="B2320" s="38" t="s">
        <v>4093</v>
      </c>
      <c r="C2320" s="38" t="s">
        <v>4099</v>
      </c>
      <c r="D2320" s="38">
        <v>50</v>
      </c>
      <c r="E2320" s="38" t="s">
        <v>792</v>
      </c>
    </row>
    <row r="2321" spans="1:5">
      <c r="A2321" s="38" t="s">
        <v>4098</v>
      </c>
      <c r="B2321" s="38" t="s">
        <v>4093</v>
      </c>
      <c r="C2321" s="38" t="s">
        <v>4097</v>
      </c>
      <c r="D2321" s="38">
        <v>50</v>
      </c>
      <c r="E2321" s="38" t="s">
        <v>792</v>
      </c>
    </row>
    <row r="2322" spans="1:5">
      <c r="A2322" s="38" t="s">
        <v>4096</v>
      </c>
      <c r="B2322" s="38" t="s">
        <v>4093</v>
      </c>
      <c r="C2322" s="38" t="s">
        <v>4095</v>
      </c>
      <c r="D2322" s="38">
        <v>50</v>
      </c>
      <c r="E2322" s="38" t="s">
        <v>792</v>
      </c>
    </row>
    <row r="2323" spans="1:5">
      <c r="A2323" s="38" t="s">
        <v>4094</v>
      </c>
      <c r="B2323" s="38" t="s">
        <v>4093</v>
      </c>
      <c r="C2323" s="38" t="s">
        <v>4092</v>
      </c>
      <c r="D2323" s="38">
        <v>50</v>
      </c>
      <c r="E2323" s="38" t="s">
        <v>792</v>
      </c>
    </row>
    <row r="2324" spans="1:5">
      <c r="A2324" s="38" t="s">
        <v>4091</v>
      </c>
      <c r="B2324" s="38" t="s">
        <v>4082</v>
      </c>
      <c r="C2324" s="38" t="s">
        <v>4090</v>
      </c>
      <c r="D2324" s="38">
        <v>50</v>
      </c>
      <c r="E2324" s="38" t="s">
        <v>792</v>
      </c>
    </row>
    <row r="2325" spans="1:5">
      <c r="A2325" s="38" t="s">
        <v>4089</v>
      </c>
      <c r="B2325" s="38" t="s">
        <v>4082</v>
      </c>
      <c r="C2325" s="38" t="s">
        <v>4088</v>
      </c>
      <c r="D2325" s="38">
        <v>50</v>
      </c>
      <c r="E2325" s="38" t="s">
        <v>792</v>
      </c>
    </row>
    <row r="2326" spans="1:5">
      <c r="A2326" s="38" t="s">
        <v>4087</v>
      </c>
      <c r="B2326" s="38" t="s">
        <v>4082</v>
      </c>
      <c r="C2326" s="38" t="s">
        <v>4086</v>
      </c>
      <c r="D2326" s="38">
        <v>50</v>
      </c>
      <c r="E2326" s="38" t="s">
        <v>792</v>
      </c>
    </row>
    <row r="2327" spans="1:5">
      <c r="A2327" s="38" t="s">
        <v>4085</v>
      </c>
      <c r="B2327" s="38" t="s">
        <v>4082</v>
      </c>
      <c r="C2327" s="38" t="s">
        <v>4084</v>
      </c>
      <c r="D2327" s="38">
        <v>50</v>
      </c>
      <c r="E2327" s="38" t="s">
        <v>792</v>
      </c>
    </row>
    <row r="2328" spans="1:5">
      <c r="A2328" s="38" t="s">
        <v>4083</v>
      </c>
      <c r="B2328" s="38" t="s">
        <v>4082</v>
      </c>
      <c r="C2328" s="38" t="s">
        <v>4081</v>
      </c>
      <c r="D2328" s="38">
        <v>50</v>
      </c>
      <c r="E2328" s="38" t="s">
        <v>792</v>
      </c>
    </row>
    <row r="2329" spans="1:5">
      <c r="A2329" s="38" t="s">
        <v>4080</v>
      </c>
      <c r="B2329" s="38" t="s">
        <v>4066</v>
      </c>
      <c r="C2329" s="38" t="s">
        <v>4074</v>
      </c>
      <c r="D2329" s="38">
        <v>50</v>
      </c>
      <c r="E2329" s="38" t="s">
        <v>792</v>
      </c>
    </row>
    <row r="2330" spans="1:5">
      <c r="A2330" s="38" t="s">
        <v>4079</v>
      </c>
      <c r="B2330" s="38" t="s">
        <v>4066</v>
      </c>
      <c r="C2330" s="38" t="s">
        <v>4072</v>
      </c>
      <c r="D2330" s="38">
        <v>50</v>
      </c>
      <c r="E2330" s="38" t="s">
        <v>792</v>
      </c>
    </row>
    <row r="2331" spans="1:5">
      <c r="A2331" s="38" t="s">
        <v>4078</v>
      </c>
      <c r="B2331" s="38" t="s">
        <v>4066</v>
      </c>
      <c r="C2331" s="38" t="s">
        <v>4070</v>
      </c>
      <c r="D2331" s="38">
        <v>50</v>
      </c>
      <c r="E2331" s="38" t="s">
        <v>792</v>
      </c>
    </row>
    <row r="2332" spans="1:5">
      <c r="A2332" s="38" t="s">
        <v>4077</v>
      </c>
      <c r="B2332" s="38" t="s">
        <v>4066</v>
      </c>
      <c r="C2332" s="38" t="s">
        <v>4068</v>
      </c>
      <c r="D2332" s="38">
        <v>50</v>
      </c>
      <c r="E2332" s="38" t="s">
        <v>792</v>
      </c>
    </row>
    <row r="2333" spans="1:5">
      <c r="A2333" s="38" t="s">
        <v>4076</v>
      </c>
      <c r="B2333" s="38" t="s">
        <v>4066</v>
      </c>
      <c r="C2333" s="38" t="s">
        <v>4065</v>
      </c>
      <c r="D2333" s="38">
        <v>50</v>
      </c>
      <c r="E2333" s="38" t="s">
        <v>792</v>
      </c>
    </row>
    <row r="2334" spans="1:5">
      <c r="A2334" s="38" t="s">
        <v>4075</v>
      </c>
      <c r="B2334" s="38" t="s">
        <v>4066</v>
      </c>
      <c r="C2334" s="38" t="s">
        <v>4074</v>
      </c>
      <c r="D2334" s="38">
        <v>50</v>
      </c>
      <c r="E2334" s="38" t="s">
        <v>792</v>
      </c>
    </row>
    <row r="2335" spans="1:5">
      <c r="A2335" s="38" t="s">
        <v>4073</v>
      </c>
      <c r="B2335" s="38" t="s">
        <v>4066</v>
      </c>
      <c r="C2335" s="38" t="s">
        <v>4072</v>
      </c>
      <c r="D2335" s="38">
        <v>50</v>
      </c>
      <c r="E2335" s="38" t="s">
        <v>792</v>
      </c>
    </row>
    <row r="2336" spans="1:5">
      <c r="A2336" s="38" t="s">
        <v>4071</v>
      </c>
      <c r="B2336" s="38" t="s">
        <v>4066</v>
      </c>
      <c r="C2336" s="38" t="s">
        <v>4070</v>
      </c>
      <c r="D2336" s="38">
        <v>50</v>
      </c>
      <c r="E2336" s="38" t="s">
        <v>792</v>
      </c>
    </row>
    <row r="2337" spans="1:5">
      <c r="A2337" s="38" t="s">
        <v>4069</v>
      </c>
      <c r="B2337" s="38" t="s">
        <v>4066</v>
      </c>
      <c r="C2337" s="38" t="s">
        <v>4068</v>
      </c>
      <c r="D2337" s="38">
        <v>50</v>
      </c>
      <c r="E2337" s="38" t="s">
        <v>792</v>
      </c>
    </row>
    <row r="2338" spans="1:5">
      <c r="A2338" s="38" t="s">
        <v>4067</v>
      </c>
      <c r="B2338" s="38" t="s">
        <v>4066</v>
      </c>
      <c r="C2338" s="38" t="s">
        <v>4065</v>
      </c>
      <c r="D2338" s="38">
        <v>50</v>
      </c>
      <c r="E2338" s="38" t="s">
        <v>792</v>
      </c>
    </row>
    <row r="2339" spans="1:5">
      <c r="A2339" s="38" t="s">
        <v>4064</v>
      </c>
      <c r="B2339" s="38" t="s">
        <v>4062</v>
      </c>
      <c r="C2339" s="38" t="s">
        <v>4061</v>
      </c>
      <c r="D2339" s="38">
        <v>50</v>
      </c>
      <c r="E2339" s="38" t="s">
        <v>792</v>
      </c>
    </row>
    <row r="2340" spans="1:5">
      <c r="A2340" s="38" t="s">
        <v>4063</v>
      </c>
      <c r="B2340" s="38" t="s">
        <v>4062</v>
      </c>
      <c r="C2340" s="38" t="s">
        <v>4061</v>
      </c>
      <c r="D2340" s="38">
        <v>50</v>
      </c>
      <c r="E2340" s="38" t="s">
        <v>792</v>
      </c>
    </row>
    <row r="2341" spans="1:5">
      <c r="A2341" s="38" t="s">
        <v>4060</v>
      </c>
      <c r="B2341" s="38" t="s">
        <v>4057</v>
      </c>
      <c r="C2341" s="38" t="s">
        <v>4058</v>
      </c>
      <c r="D2341" s="38">
        <v>50</v>
      </c>
      <c r="E2341" s="38" t="s">
        <v>792</v>
      </c>
    </row>
    <row r="2342" spans="1:5">
      <c r="A2342" s="38" t="s">
        <v>4059</v>
      </c>
      <c r="B2342" s="38" t="s">
        <v>4057</v>
      </c>
      <c r="C2342" s="38" t="s">
        <v>4058</v>
      </c>
      <c r="D2342" s="38">
        <v>50</v>
      </c>
      <c r="E2342" s="38" t="s">
        <v>792</v>
      </c>
    </row>
    <row r="2343" spans="1:5">
      <c r="A2343" s="38" t="s">
        <v>737</v>
      </c>
      <c r="B2343" s="38" t="s">
        <v>4057</v>
      </c>
      <c r="C2343" s="38" t="s">
        <v>4056</v>
      </c>
      <c r="D2343" s="38">
        <v>50</v>
      </c>
      <c r="E2343" s="38" t="s">
        <v>792</v>
      </c>
    </row>
    <row r="2344" spans="1:5">
      <c r="A2344" s="38" t="s">
        <v>4055</v>
      </c>
      <c r="B2344" s="38" t="s">
        <v>4000</v>
      </c>
      <c r="C2344" s="38" t="s">
        <v>4024</v>
      </c>
      <c r="D2344" s="38">
        <v>50</v>
      </c>
      <c r="E2344" s="38" t="s">
        <v>792</v>
      </c>
    </row>
    <row r="2345" spans="1:5">
      <c r="A2345" s="38" t="s">
        <v>4054</v>
      </c>
      <c r="B2345" s="38" t="s">
        <v>4000</v>
      </c>
      <c r="C2345" s="38" t="s">
        <v>4022</v>
      </c>
      <c r="D2345" s="38">
        <v>50</v>
      </c>
      <c r="E2345" s="38" t="s">
        <v>792</v>
      </c>
    </row>
    <row r="2346" spans="1:5">
      <c r="A2346" s="38" t="s">
        <v>4053</v>
      </c>
      <c r="B2346" s="38" t="s">
        <v>4000</v>
      </c>
      <c r="C2346" s="38" t="s">
        <v>4020</v>
      </c>
      <c r="D2346" s="38">
        <v>50</v>
      </c>
      <c r="E2346" s="38" t="s">
        <v>792</v>
      </c>
    </row>
    <row r="2347" spans="1:5">
      <c r="A2347" s="38" t="s">
        <v>4052</v>
      </c>
      <c r="B2347" s="38" t="s">
        <v>4000</v>
      </c>
      <c r="C2347" s="38" t="s">
        <v>4018</v>
      </c>
      <c r="D2347" s="38">
        <v>50</v>
      </c>
      <c r="E2347" s="38" t="s">
        <v>792</v>
      </c>
    </row>
    <row r="2348" spans="1:5">
      <c r="A2348" s="38" t="s">
        <v>4051</v>
      </c>
      <c r="B2348" s="38" t="s">
        <v>4000</v>
      </c>
      <c r="C2348" s="38" t="s">
        <v>4016</v>
      </c>
      <c r="D2348" s="38">
        <v>50</v>
      </c>
      <c r="E2348" s="38" t="s">
        <v>792</v>
      </c>
    </row>
    <row r="2349" spans="1:5">
      <c r="A2349" s="38" t="s">
        <v>4050</v>
      </c>
      <c r="B2349" s="38" t="s">
        <v>4000</v>
      </c>
      <c r="C2349" s="38" t="s">
        <v>4014</v>
      </c>
      <c r="D2349" s="38">
        <v>50</v>
      </c>
      <c r="E2349" s="38" t="s">
        <v>792</v>
      </c>
    </row>
    <row r="2350" spans="1:5">
      <c r="A2350" s="38" t="s">
        <v>4049</v>
      </c>
      <c r="B2350" s="38" t="s">
        <v>4000</v>
      </c>
      <c r="C2350" s="38" t="s">
        <v>4012</v>
      </c>
      <c r="D2350" s="38">
        <v>50</v>
      </c>
      <c r="E2350" s="38" t="s">
        <v>792</v>
      </c>
    </row>
    <row r="2351" spans="1:5">
      <c r="A2351" s="38" t="s">
        <v>4048</v>
      </c>
      <c r="B2351" s="38" t="s">
        <v>4000</v>
      </c>
      <c r="C2351" s="38" t="s">
        <v>4012</v>
      </c>
      <c r="D2351" s="38">
        <v>50</v>
      </c>
      <c r="E2351" s="38" t="s">
        <v>792</v>
      </c>
    </row>
    <row r="2352" spans="1:5">
      <c r="A2352" s="38" t="s">
        <v>4047</v>
      </c>
      <c r="B2352" s="38" t="s">
        <v>4000</v>
      </c>
      <c r="C2352" s="38" t="s">
        <v>4010</v>
      </c>
      <c r="D2352" s="38">
        <v>50</v>
      </c>
      <c r="E2352" s="38" t="s">
        <v>792</v>
      </c>
    </row>
    <row r="2353" spans="1:5">
      <c r="A2353" s="38" t="s">
        <v>4046</v>
      </c>
      <c r="B2353" s="38" t="s">
        <v>4000</v>
      </c>
      <c r="C2353" s="38" t="s">
        <v>4010</v>
      </c>
      <c r="D2353" s="38">
        <v>50</v>
      </c>
      <c r="E2353" s="38" t="s">
        <v>792</v>
      </c>
    </row>
    <row r="2354" spans="1:5">
      <c r="A2354" s="38" t="s">
        <v>4045</v>
      </c>
      <c r="B2354" s="38" t="s">
        <v>4000</v>
      </c>
      <c r="C2354" s="38" t="s">
        <v>4008</v>
      </c>
      <c r="D2354" s="38">
        <v>50</v>
      </c>
      <c r="E2354" s="38" t="s">
        <v>792</v>
      </c>
    </row>
    <row r="2355" spans="1:5">
      <c r="A2355" s="38" t="s">
        <v>4044</v>
      </c>
      <c r="B2355" s="38" t="s">
        <v>4000</v>
      </c>
      <c r="C2355" s="38" t="s">
        <v>4008</v>
      </c>
      <c r="D2355" s="38">
        <v>50</v>
      </c>
      <c r="E2355" s="38" t="s">
        <v>792</v>
      </c>
    </row>
    <row r="2356" spans="1:5">
      <c r="A2356" s="38" t="s">
        <v>4043</v>
      </c>
      <c r="B2356" s="38" t="s">
        <v>4000</v>
      </c>
      <c r="C2356" s="38" t="s">
        <v>4006</v>
      </c>
      <c r="D2356" s="38">
        <v>50</v>
      </c>
      <c r="E2356" s="38" t="s">
        <v>792</v>
      </c>
    </row>
    <row r="2357" spans="1:5">
      <c r="A2357" s="38" t="s">
        <v>4042</v>
      </c>
      <c r="B2357" s="38" t="s">
        <v>4000</v>
      </c>
      <c r="C2357" s="38" t="s">
        <v>4004</v>
      </c>
      <c r="D2357" s="38">
        <v>50</v>
      </c>
      <c r="E2357" s="38" t="s">
        <v>792</v>
      </c>
    </row>
    <row r="2358" spans="1:5">
      <c r="A2358" s="38" t="s">
        <v>4041</v>
      </c>
      <c r="B2358" s="38" t="s">
        <v>4000</v>
      </c>
      <c r="C2358" s="38" t="s">
        <v>4002</v>
      </c>
      <c r="D2358" s="38">
        <v>50</v>
      </c>
      <c r="E2358" s="38" t="s">
        <v>792</v>
      </c>
    </row>
    <row r="2359" spans="1:5">
      <c r="A2359" s="38" t="s">
        <v>4040</v>
      </c>
      <c r="B2359" s="38" t="s">
        <v>4000</v>
      </c>
      <c r="C2359" s="38" t="s">
        <v>3999</v>
      </c>
      <c r="D2359" s="38">
        <v>50</v>
      </c>
      <c r="E2359" s="38" t="s">
        <v>792</v>
      </c>
    </row>
    <row r="2360" spans="1:5">
      <c r="A2360" s="38" t="s">
        <v>4039</v>
      </c>
      <c r="B2360" s="38" t="s">
        <v>4000</v>
      </c>
      <c r="C2360" s="38" t="s">
        <v>3999</v>
      </c>
      <c r="D2360" s="38">
        <v>50</v>
      </c>
      <c r="E2360" s="38" t="s">
        <v>792</v>
      </c>
    </row>
    <row r="2361" spans="1:5">
      <c r="A2361" s="38" t="s">
        <v>4038</v>
      </c>
      <c r="B2361" s="38" t="s">
        <v>4000</v>
      </c>
      <c r="C2361" s="38" t="s">
        <v>4024</v>
      </c>
      <c r="D2361" s="38">
        <v>50</v>
      </c>
      <c r="E2361" s="38" t="s">
        <v>792</v>
      </c>
    </row>
    <row r="2362" spans="1:5">
      <c r="A2362" s="38" t="s">
        <v>4037</v>
      </c>
      <c r="B2362" s="38" t="s">
        <v>4000</v>
      </c>
      <c r="C2362" s="38" t="s">
        <v>4022</v>
      </c>
      <c r="D2362" s="38">
        <v>50</v>
      </c>
      <c r="E2362" s="38" t="s">
        <v>792</v>
      </c>
    </row>
    <row r="2363" spans="1:5">
      <c r="A2363" s="38" t="s">
        <v>4036</v>
      </c>
      <c r="B2363" s="38" t="s">
        <v>4000</v>
      </c>
      <c r="C2363" s="38" t="s">
        <v>4020</v>
      </c>
      <c r="D2363" s="38">
        <v>50</v>
      </c>
      <c r="E2363" s="38" t="s">
        <v>792</v>
      </c>
    </row>
    <row r="2364" spans="1:5">
      <c r="A2364" s="38" t="s">
        <v>4035</v>
      </c>
      <c r="B2364" s="38" t="s">
        <v>4000</v>
      </c>
      <c r="C2364" s="38" t="s">
        <v>4018</v>
      </c>
      <c r="D2364" s="38">
        <v>50</v>
      </c>
      <c r="E2364" s="38" t="s">
        <v>792</v>
      </c>
    </row>
    <row r="2365" spans="1:5">
      <c r="A2365" s="38" t="s">
        <v>4034</v>
      </c>
      <c r="B2365" s="38" t="s">
        <v>4000</v>
      </c>
      <c r="C2365" s="38" t="s">
        <v>4016</v>
      </c>
      <c r="D2365" s="38">
        <v>50</v>
      </c>
      <c r="E2365" s="38" t="s">
        <v>792</v>
      </c>
    </row>
    <row r="2366" spans="1:5">
      <c r="A2366" s="38" t="s">
        <v>4033</v>
      </c>
      <c r="B2366" s="38" t="s">
        <v>4000</v>
      </c>
      <c r="C2366" s="38" t="s">
        <v>4014</v>
      </c>
      <c r="D2366" s="38">
        <v>50</v>
      </c>
      <c r="E2366" s="38" t="s">
        <v>792</v>
      </c>
    </row>
    <row r="2367" spans="1:5">
      <c r="A2367" s="38" t="s">
        <v>4032</v>
      </c>
      <c r="B2367" s="38" t="s">
        <v>4000</v>
      </c>
      <c r="C2367" s="38" t="s">
        <v>4012</v>
      </c>
      <c r="D2367" s="38">
        <v>50</v>
      </c>
      <c r="E2367" s="38" t="s">
        <v>792</v>
      </c>
    </row>
    <row r="2368" spans="1:5">
      <c r="A2368" s="38" t="s">
        <v>4031</v>
      </c>
      <c r="B2368" s="38" t="s">
        <v>4000</v>
      </c>
      <c r="C2368" s="38" t="s">
        <v>4010</v>
      </c>
      <c r="D2368" s="38">
        <v>50</v>
      </c>
      <c r="E2368" s="38" t="s">
        <v>792</v>
      </c>
    </row>
    <row r="2369" spans="1:5">
      <c r="A2369" s="38" t="s">
        <v>4030</v>
      </c>
      <c r="B2369" s="38" t="s">
        <v>4000</v>
      </c>
      <c r="C2369" s="38" t="s">
        <v>4008</v>
      </c>
      <c r="D2369" s="38">
        <v>50</v>
      </c>
      <c r="E2369" s="38" t="s">
        <v>792</v>
      </c>
    </row>
    <row r="2370" spans="1:5">
      <c r="A2370" s="38" t="s">
        <v>4029</v>
      </c>
      <c r="B2370" s="38" t="s">
        <v>4000</v>
      </c>
      <c r="C2370" s="38" t="s">
        <v>4006</v>
      </c>
      <c r="D2370" s="38">
        <v>50</v>
      </c>
      <c r="E2370" s="38" t="s">
        <v>792</v>
      </c>
    </row>
    <row r="2371" spans="1:5">
      <c r="A2371" s="38" t="s">
        <v>4028</v>
      </c>
      <c r="B2371" s="38" t="s">
        <v>4000</v>
      </c>
      <c r="C2371" s="38" t="s">
        <v>4004</v>
      </c>
      <c r="D2371" s="38">
        <v>50</v>
      </c>
      <c r="E2371" s="38" t="s">
        <v>792</v>
      </c>
    </row>
    <row r="2372" spans="1:5">
      <c r="A2372" s="38" t="s">
        <v>4027</v>
      </c>
      <c r="B2372" s="38" t="s">
        <v>4000</v>
      </c>
      <c r="C2372" s="38" t="s">
        <v>4002</v>
      </c>
      <c r="D2372" s="38">
        <v>50</v>
      </c>
      <c r="E2372" s="38" t="s">
        <v>792</v>
      </c>
    </row>
    <row r="2373" spans="1:5">
      <c r="A2373" s="38" t="s">
        <v>4026</v>
      </c>
      <c r="B2373" s="38" t="s">
        <v>4000</v>
      </c>
      <c r="C2373" s="38" t="s">
        <v>3999</v>
      </c>
      <c r="D2373" s="38">
        <v>50</v>
      </c>
      <c r="E2373" s="38" t="s">
        <v>792</v>
      </c>
    </row>
    <row r="2374" spans="1:5">
      <c r="A2374" s="38" t="s">
        <v>4025</v>
      </c>
      <c r="B2374" s="38" t="s">
        <v>4000</v>
      </c>
      <c r="C2374" s="38" t="s">
        <v>4024</v>
      </c>
      <c r="D2374" s="38">
        <v>50</v>
      </c>
      <c r="E2374" s="38" t="s">
        <v>792</v>
      </c>
    </row>
    <row r="2375" spans="1:5">
      <c r="A2375" s="38" t="s">
        <v>4023</v>
      </c>
      <c r="B2375" s="38" t="s">
        <v>4000</v>
      </c>
      <c r="C2375" s="38" t="s">
        <v>4022</v>
      </c>
      <c r="D2375" s="38">
        <v>50</v>
      </c>
      <c r="E2375" s="38" t="s">
        <v>792</v>
      </c>
    </row>
    <row r="2376" spans="1:5">
      <c r="A2376" s="38" t="s">
        <v>4021</v>
      </c>
      <c r="B2376" s="38" t="s">
        <v>4000</v>
      </c>
      <c r="C2376" s="38" t="s">
        <v>4020</v>
      </c>
      <c r="D2376" s="38">
        <v>50</v>
      </c>
      <c r="E2376" s="38" t="s">
        <v>792</v>
      </c>
    </row>
    <row r="2377" spans="1:5">
      <c r="A2377" s="38" t="s">
        <v>4019</v>
      </c>
      <c r="B2377" s="38" t="s">
        <v>4000</v>
      </c>
      <c r="C2377" s="38" t="s">
        <v>4018</v>
      </c>
      <c r="D2377" s="38">
        <v>50</v>
      </c>
      <c r="E2377" s="38" t="s">
        <v>792</v>
      </c>
    </row>
    <row r="2378" spans="1:5">
      <c r="A2378" s="38" t="s">
        <v>4017</v>
      </c>
      <c r="B2378" s="38" t="s">
        <v>4000</v>
      </c>
      <c r="C2378" s="38" t="s">
        <v>4016</v>
      </c>
      <c r="D2378" s="38">
        <v>50</v>
      </c>
      <c r="E2378" s="38" t="s">
        <v>792</v>
      </c>
    </row>
    <row r="2379" spans="1:5">
      <c r="A2379" s="38" t="s">
        <v>4015</v>
      </c>
      <c r="B2379" s="38" t="s">
        <v>4000</v>
      </c>
      <c r="C2379" s="38" t="s">
        <v>4014</v>
      </c>
      <c r="D2379" s="38">
        <v>50</v>
      </c>
      <c r="E2379" s="38" t="s">
        <v>792</v>
      </c>
    </row>
    <row r="2380" spans="1:5">
      <c r="A2380" s="38" t="s">
        <v>4013</v>
      </c>
      <c r="B2380" s="38" t="s">
        <v>4000</v>
      </c>
      <c r="C2380" s="38" t="s">
        <v>4012</v>
      </c>
      <c r="D2380" s="38">
        <v>50</v>
      </c>
      <c r="E2380" s="38" t="s">
        <v>792</v>
      </c>
    </row>
    <row r="2381" spans="1:5">
      <c r="A2381" s="38" t="s">
        <v>4011</v>
      </c>
      <c r="B2381" s="38" t="s">
        <v>4000</v>
      </c>
      <c r="C2381" s="38" t="s">
        <v>4010</v>
      </c>
      <c r="D2381" s="38">
        <v>50</v>
      </c>
      <c r="E2381" s="38" t="s">
        <v>792</v>
      </c>
    </row>
    <row r="2382" spans="1:5">
      <c r="A2382" s="38" t="s">
        <v>4009</v>
      </c>
      <c r="B2382" s="38" t="s">
        <v>4000</v>
      </c>
      <c r="C2382" s="38" t="s">
        <v>4008</v>
      </c>
      <c r="D2382" s="38">
        <v>50</v>
      </c>
      <c r="E2382" s="38" t="s">
        <v>792</v>
      </c>
    </row>
    <row r="2383" spans="1:5">
      <c r="A2383" s="38" t="s">
        <v>4007</v>
      </c>
      <c r="B2383" s="38" t="s">
        <v>4000</v>
      </c>
      <c r="C2383" s="38" t="s">
        <v>4006</v>
      </c>
      <c r="D2383" s="38">
        <v>50</v>
      </c>
      <c r="E2383" s="38" t="s">
        <v>792</v>
      </c>
    </row>
    <row r="2384" spans="1:5">
      <c r="A2384" s="38" t="s">
        <v>4005</v>
      </c>
      <c r="B2384" s="38" t="s">
        <v>4000</v>
      </c>
      <c r="C2384" s="38" t="s">
        <v>4004</v>
      </c>
      <c r="D2384" s="38">
        <v>50</v>
      </c>
      <c r="E2384" s="38" t="s">
        <v>792</v>
      </c>
    </row>
    <row r="2385" spans="1:5">
      <c r="A2385" s="38" t="s">
        <v>4003</v>
      </c>
      <c r="B2385" s="38" t="s">
        <v>4000</v>
      </c>
      <c r="C2385" s="38" t="s">
        <v>4002</v>
      </c>
      <c r="D2385" s="38">
        <v>50</v>
      </c>
      <c r="E2385" s="38" t="s">
        <v>792</v>
      </c>
    </row>
    <row r="2386" spans="1:5">
      <c r="A2386" s="38" t="s">
        <v>4001</v>
      </c>
      <c r="B2386" s="38" t="s">
        <v>4000</v>
      </c>
      <c r="C2386" s="38" t="s">
        <v>3999</v>
      </c>
      <c r="D2386" s="38">
        <v>50</v>
      </c>
      <c r="E2386" s="38" t="s">
        <v>792</v>
      </c>
    </row>
    <row r="2387" spans="1:5">
      <c r="A2387" s="38" t="s">
        <v>3998</v>
      </c>
      <c r="B2387" s="38" t="s">
        <v>3912</v>
      </c>
      <c r="C2387" s="38" t="s">
        <v>3951</v>
      </c>
      <c r="D2387" s="38">
        <v>50</v>
      </c>
      <c r="E2387" s="38" t="s">
        <v>792</v>
      </c>
    </row>
    <row r="2388" spans="1:5">
      <c r="A2388" s="38" t="s">
        <v>3997</v>
      </c>
      <c r="B2388" s="38" t="s">
        <v>3912</v>
      </c>
      <c r="C2388" s="38" t="s">
        <v>3949</v>
      </c>
      <c r="D2388" s="38">
        <v>50</v>
      </c>
      <c r="E2388" s="38" t="s">
        <v>792</v>
      </c>
    </row>
    <row r="2389" spans="1:5">
      <c r="A2389" s="38" t="s">
        <v>209</v>
      </c>
      <c r="B2389" s="38" t="s">
        <v>3912</v>
      </c>
      <c r="C2389" s="38" t="s">
        <v>3948</v>
      </c>
      <c r="D2389" s="38">
        <v>50</v>
      </c>
      <c r="E2389" s="38" t="s">
        <v>792</v>
      </c>
    </row>
    <row r="2390" spans="1:5">
      <c r="A2390" s="38" t="s">
        <v>212</v>
      </c>
      <c r="B2390" s="38" t="s">
        <v>3912</v>
      </c>
      <c r="C2390" s="38" t="s">
        <v>3947</v>
      </c>
      <c r="D2390" s="38">
        <v>50</v>
      </c>
      <c r="E2390" s="38" t="s">
        <v>792</v>
      </c>
    </row>
    <row r="2391" spans="1:5">
      <c r="A2391" s="38" t="s">
        <v>3996</v>
      </c>
      <c r="B2391" s="38" t="s">
        <v>3912</v>
      </c>
      <c r="C2391" s="38" t="s">
        <v>3945</v>
      </c>
      <c r="D2391" s="38">
        <v>50</v>
      </c>
      <c r="E2391" s="38" t="s">
        <v>792</v>
      </c>
    </row>
    <row r="2392" spans="1:5">
      <c r="A2392" s="38" t="s">
        <v>3995</v>
      </c>
      <c r="B2392" s="38" t="s">
        <v>3912</v>
      </c>
      <c r="C2392" s="38" t="s">
        <v>3943</v>
      </c>
      <c r="D2392" s="38">
        <v>50</v>
      </c>
      <c r="E2392" s="38" t="s">
        <v>792</v>
      </c>
    </row>
    <row r="2393" spans="1:5">
      <c r="A2393" s="38" t="s">
        <v>3994</v>
      </c>
      <c r="B2393" s="38" t="s">
        <v>3912</v>
      </c>
      <c r="C2393" s="38" t="s">
        <v>3943</v>
      </c>
      <c r="D2393" s="38">
        <v>50</v>
      </c>
      <c r="E2393" s="38" t="s">
        <v>792</v>
      </c>
    </row>
    <row r="2394" spans="1:5">
      <c r="A2394" s="38" t="s">
        <v>3993</v>
      </c>
      <c r="B2394" s="38" t="s">
        <v>3912</v>
      </c>
      <c r="C2394" s="38" t="s">
        <v>3941</v>
      </c>
      <c r="D2394" s="38">
        <v>50</v>
      </c>
      <c r="E2394" s="38" t="s">
        <v>792</v>
      </c>
    </row>
    <row r="2395" spans="1:5">
      <c r="A2395" s="38" t="s">
        <v>3992</v>
      </c>
      <c r="B2395" s="38" t="s">
        <v>3912</v>
      </c>
      <c r="C2395" s="38" t="s">
        <v>3941</v>
      </c>
      <c r="D2395" s="38">
        <v>50</v>
      </c>
      <c r="E2395" s="38" t="s">
        <v>792</v>
      </c>
    </row>
    <row r="2396" spans="1:5">
      <c r="A2396" s="38" t="s">
        <v>3991</v>
      </c>
      <c r="B2396" s="38" t="s">
        <v>3912</v>
      </c>
      <c r="C2396" s="38" t="s">
        <v>3939</v>
      </c>
      <c r="D2396" s="38">
        <v>50</v>
      </c>
      <c r="E2396" s="38" t="s">
        <v>792</v>
      </c>
    </row>
    <row r="2397" spans="1:5">
      <c r="A2397" s="38" t="s">
        <v>3990</v>
      </c>
      <c r="B2397" s="38" t="s">
        <v>3912</v>
      </c>
      <c r="C2397" s="38" t="s">
        <v>3939</v>
      </c>
      <c r="D2397" s="38">
        <v>50</v>
      </c>
      <c r="E2397" s="38" t="s">
        <v>792</v>
      </c>
    </row>
    <row r="2398" spans="1:5">
      <c r="A2398" s="38" t="s">
        <v>3989</v>
      </c>
      <c r="B2398" s="38" t="s">
        <v>3912</v>
      </c>
      <c r="C2398" s="38" t="s">
        <v>3937</v>
      </c>
      <c r="D2398" s="38">
        <v>50</v>
      </c>
      <c r="E2398" s="38" t="s">
        <v>792</v>
      </c>
    </row>
    <row r="2399" spans="1:5">
      <c r="A2399" s="38" t="s">
        <v>3988</v>
      </c>
      <c r="B2399" s="38" t="s">
        <v>3912</v>
      </c>
      <c r="C2399" s="38" t="s">
        <v>3937</v>
      </c>
      <c r="D2399" s="38">
        <v>50</v>
      </c>
      <c r="E2399" s="38" t="s">
        <v>792</v>
      </c>
    </row>
    <row r="2400" spans="1:5">
      <c r="A2400" s="38" t="s">
        <v>3987</v>
      </c>
      <c r="B2400" s="38" t="s">
        <v>3912</v>
      </c>
      <c r="C2400" s="38" t="s">
        <v>3935</v>
      </c>
      <c r="D2400" s="38">
        <v>50</v>
      </c>
      <c r="E2400" s="38" t="s">
        <v>792</v>
      </c>
    </row>
    <row r="2401" spans="1:5">
      <c r="A2401" s="38" t="s">
        <v>3986</v>
      </c>
      <c r="B2401" s="38" t="s">
        <v>3912</v>
      </c>
      <c r="C2401" s="38" t="s">
        <v>3935</v>
      </c>
      <c r="D2401" s="38">
        <v>50</v>
      </c>
      <c r="E2401" s="38" t="s">
        <v>792</v>
      </c>
    </row>
    <row r="2402" spans="1:5">
      <c r="A2402" s="38" t="s">
        <v>3985</v>
      </c>
      <c r="B2402" s="38" t="s">
        <v>3912</v>
      </c>
      <c r="C2402" s="38" t="s">
        <v>3933</v>
      </c>
      <c r="D2402" s="38">
        <v>50</v>
      </c>
      <c r="E2402" s="38" t="s">
        <v>792</v>
      </c>
    </row>
    <row r="2403" spans="1:5">
      <c r="A2403" s="38" t="s">
        <v>3984</v>
      </c>
      <c r="B2403" s="38" t="s">
        <v>3912</v>
      </c>
      <c r="C2403" s="38" t="s">
        <v>3933</v>
      </c>
      <c r="D2403" s="38">
        <v>50</v>
      </c>
      <c r="E2403" s="38" t="s">
        <v>792</v>
      </c>
    </row>
    <row r="2404" spans="1:5">
      <c r="A2404" s="38" t="s">
        <v>3983</v>
      </c>
      <c r="B2404" s="38" t="s">
        <v>3912</v>
      </c>
      <c r="C2404" s="38" t="s">
        <v>3931</v>
      </c>
      <c r="D2404" s="38">
        <v>50</v>
      </c>
      <c r="E2404" s="38" t="s">
        <v>792</v>
      </c>
    </row>
    <row r="2405" spans="1:5">
      <c r="A2405" s="38" t="s">
        <v>3982</v>
      </c>
      <c r="B2405" s="38" t="s">
        <v>3912</v>
      </c>
      <c r="C2405" s="38" t="s">
        <v>3931</v>
      </c>
      <c r="D2405" s="38">
        <v>50</v>
      </c>
      <c r="E2405" s="38" t="s">
        <v>792</v>
      </c>
    </row>
    <row r="2406" spans="1:5">
      <c r="A2406" s="38" t="s">
        <v>3981</v>
      </c>
      <c r="B2406" s="38" t="s">
        <v>3912</v>
      </c>
      <c r="C2406" s="38" t="s">
        <v>3929</v>
      </c>
      <c r="D2406" s="38">
        <v>50</v>
      </c>
      <c r="E2406" s="38" t="s">
        <v>792</v>
      </c>
    </row>
    <row r="2407" spans="1:5">
      <c r="A2407" s="38" t="s">
        <v>3980</v>
      </c>
      <c r="B2407" s="38" t="s">
        <v>3912</v>
      </c>
      <c r="C2407" s="38" t="s">
        <v>3929</v>
      </c>
      <c r="D2407" s="38">
        <v>50</v>
      </c>
      <c r="E2407" s="38" t="s">
        <v>792</v>
      </c>
    </row>
    <row r="2408" spans="1:5">
      <c r="A2408" s="38" t="s">
        <v>3979</v>
      </c>
      <c r="B2408" s="38" t="s">
        <v>3912</v>
      </c>
      <c r="C2408" s="38" t="s">
        <v>3927</v>
      </c>
      <c r="D2408" s="38">
        <v>50</v>
      </c>
      <c r="E2408" s="38" t="s">
        <v>792</v>
      </c>
    </row>
    <row r="2409" spans="1:5">
      <c r="A2409" s="38" t="s">
        <v>3978</v>
      </c>
      <c r="B2409" s="38" t="s">
        <v>3912</v>
      </c>
      <c r="C2409" s="38" t="s">
        <v>3925</v>
      </c>
      <c r="D2409" s="38">
        <v>50</v>
      </c>
      <c r="E2409" s="38" t="s">
        <v>792</v>
      </c>
    </row>
    <row r="2410" spans="1:5">
      <c r="A2410" s="38" t="s">
        <v>3977</v>
      </c>
      <c r="B2410" s="38" t="s">
        <v>3912</v>
      </c>
      <c r="C2410" s="38" t="s">
        <v>3923</v>
      </c>
      <c r="D2410" s="38">
        <v>50</v>
      </c>
      <c r="E2410" s="38" t="s">
        <v>792</v>
      </c>
    </row>
    <row r="2411" spans="1:5">
      <c r="A2411" s="38" t="s">
        <v>3976</v>
      </c>
      <c r="B2411" s="38" t="s">
        <v>3912</v>
      </c>
      <c r="C2411" s="38" t="s">
        <v>3921</v>
      </c>
      <c r="D2411" s="38">
        <v>50</v>
      </c>
      <c r="E2411" s="38" t="s">
        <v>792</v>
      </c>
    </row>
    <row r="2412" spans="1:5">
      <c r="A2412" s="38" t="s">
        <v>3975</v>
      </c>
      <c r="B2412" s="38" t="s">
        <v>3912</v>
      </c>
      <c r="C2412" s="38" t="s">
        <v>3919</v>
      </c>
      <c r="D2412" s="38">
        <v>50</v>
      </c>
      <c r="E2412" s="38" t="s">
        <v>792</v>
      </c>
    </row>
    <row r="2413" spans="1:5">
      <c r="A2413" s="38" t="s">
        <v>3974</v>
      </c>
      <c r="B2413" s="38" t="s">
        <v>3912</v>
      </c>
      <c r="C2413" s="38" t="s">
        <v>3917</v>
      </c>
      <c r="D2413" s="38">
        <v>50</v>
      </c>
      <c r="E2413" s="38" t="s">
        <v>792</v>
      </c>
    </row>
    <row r="2414" spans="1:5">
      <c r="A2414" s="38" t="s">
        <v>3973</v>
      </c>
      <c r="B2414" s="38" t="s">
        <v>3912</v>
      </c>
      <c r="C2414" s="38" t="s">
        <v>3915</v>
      </c>
      <c r="D2414" s="38">
        <v>50</v>
      </c>
      <c r="E2414" s="38" t="s">
        <v>792</v>
      </c>
    </row>
    <row r="2415" spans="1:5">
      <c r="A2415" s="38" t="s">
        <v>3972</v>
      </c>
      <c r="B2415" s="38" t="s">
        <v>3912</v>
      </c>
      <c r="C2415" s="38" t="s">
        <v>3913</v>
      </c>
      <c r="D2415" s="38">
        <v>50</v>
      </c>
      <c r="E2415" s="38" t="s">
        <v>792</v>
      </c>
    </row>
    <row r="2416" spans="1:5">
      <c r="A2416" s="38" t="s">
        <v>215</v>
      </c>
      <c r="B2416" s="38" t="s">
        <v>3912</v>
      </c>
      <c r="C2416" s="38" t="s">
        <v>3911</v>
      </c>
      <c r="D2416" s="38">
        <v>50</v>
      </c>
      <c r="E2416" s="38" t="s">
        <v>792</v>
      </c>
    </row>
    <row r="2417" spans="1:5">
      <c r="A2417" s="38" t="s">
        <v>3971</v>
      </c>
      <c r="B2417" s="38" t="s">
        <v>3912</v>
      </c>
      <c r="C2417" s="38" t="s">
        <v>3951</v>
      </c>
      <c r="D2417" s="38">
        <v>50</v>
      </c>
      <c r="E2417" s="38" t="s">
        <v>792</v>
      </c>
    </row>
    <row r="2418" spans="1:5">
      <c r="A2418" s="38" t="s">
        <v>3970</v>
      </c>
      <c r="B2418" s="38" t="s">
        <v>3912</v>
      </c>
      <c r="C2418" s="38" t="s">
        <v>3949</v>
      </c>
      <c r="D2418" s="38">
        <v>50</v>
      </c>
      <c r="E2418" s="38" t="s">
        <v>792</v>
      </c>
    </row>
    <row r="2419" spans="1:5">
      <c r="A2419" s="38" t="s">
        <v>210</v>
      </c>
      <c r="B2419" s="38" t="s">
        <v>3912</v>
      </c>
      <c r="C2419" s="38" t="s">
        <v>3948</v>
      </c>
      <c r="D2419" s="38">
        <v>50</v>
      </c>
      <c r="E2419" s="38" t="s">
        <v>792</v>
      </c>
    </row>
    <row r="2420" spans="1:5">
      <c r="A2420" s="38" t="s">
        <v>213</v>
      </c>
      <c r="B2420" s="38" t="s">
        <v>3912</v>
      </c>
      <c r="C2420" s="38" t="s">
        <v>3947</v>
      </c>
      <c r="D2420" s="38">
        <v>50</v>
      </c>
      <c r="E2420" s="38" t="s">
        <v>792</v>
      </c>
    </row>
    <row r="2421" spans="1:5">
      <c r="A2421" s="38" t="s">
        <v>3969</v>
      </c>
      <c r="B2421" s="38" t="s">
        <v>3912</v>
      </c>
      <c r="C2421" s="38" t="s">
        <v>3945</v>
      </c>
      <c r="D2421" s="38">
        <v>50</v>
      </c>
      <c r="E2421" s="38" t="s">
        <v>792</v>
      </c>
    </row>
    <row r="2422" spans="1:5">
      <c r="A2422" s="38" t="s">
        <v>3968</v>
      </c>
      <c r="B2422" s="38" t="s">
        <v>3912</v>
      </c>
      <c r="C2422" s="38" t="s">
        <v>3943</v>
      </c>
      <c r="D2422" s="38">
        <v>50</v>
      </c>
      <c r="E2422" s="38" t="s">
        <v>792</v>
      </c>
    </row>
    <row r="2423" spans="1:5">
      <c r="A2423" s="38" t="s">
        <v>3967</v>
      </c>
      <c r="B2423" s="38" t="s">
        <v>3912</v>
      </c>
      <c r="C2423" s="38" t="s">
        <v>3941</v>
      </c>
      <c r="D2423" s="38">
        <v>50</v>
      </c>
      <c r="E2423" s="38" t="s">
        <v>792</v>
      </c>
    </row>
    <row r="2424" spans="1:5">
      <c r="A2424" s="38" t="s">
        <v>3966</v>
      </c>
      <c r="B2424" s="38" t="s">
        <v>3912</v>
      </c>
      <c r="C2424" s="38" t="s">
        <v>3939</v>
      </c>
      <c r="D2424" s="38">
        <v>50</v>
      </c>
      <c r="E2424" s="38" t="s">
        <v>792</v>
      </c>
    </row>
    <row r="2425" spans="1:5">
      <c r="A2425" s="38" t="s">
        <v>3965</v>
      </c>
      <c r="B2425" s="38" t="s">
        <v>3912</v>
      </c>
      <c r="C2425" s="38" t="s">
        <v>3937</v>
      </c>
      <c r="D2425" s="38">
        <v>50</v>
      </c>
      <c r="E2425" s="38" t="s">
        <v>792</v>
      </c>
    </row>
    <row r="2426" spans="1:5">
      <c r="A2426" s="38" t="s">
        <v>3964</v>
      </c>
      <c r="B2426" s="38" t="s">
        <v>3912</v>
      </c>
      <c r="C2426" s="38" t="s">
        <v>3935</v>
      </c>
      <c r="D2426" s="38">
        <v>50</v>
      </c>
      <c r="E2426" s="38" t="s">
        <v>792</v>
      </c>
    </row>
    <row r="2427" spans="1:5">
      <c r="A2427" s="38" t="s">
        <v>3963</v>
      </c>
      <c r="B2427" s="38" t="s">
        <v>3912</v>
      </c>
      <c r="C2427" s="38" t="s">
        <v>3933</v>
      </c>
      <c r="D2427" s="38">
        <v>50</v>
      </c>
      <c r="E2427" s="38" t="s">
        <v>792</v>
      </c>
    </row>
    <row r="2428" spans="1:5">
      <c r="A2428" s="38" t="s">
        <v>3962</v>
      </c>
      <c r="B2428" s="38" t="s">
        <v>3912</v>
      </c>
      <c r="C2428" s="38" t="s">
        <v>3931</v>
      </c>
      <c r="D2428" s="38">
        <v>50</v>
      </c>
      <c r="E2428" s="38" t="s">
        <v>792</v>
      </c>
    </row>
    <row r="2429" spans="1:5">
      <c r="A2429" s="38" t="s">
        <v>3961</v>
      </c>
      <c r="B2429" s="38" t="s">
        <v>3912</v>
      </c>
      <c r="C2429" s="38" t="s">
        <v>3929</v>
      </c>
      <c r="D2429" s="38">
        <v>50</v>
      </c>
      <c r="E2429" s="38" t="s">
        <v>792</v>
      </c>
    </row>
    <row r="2430" spans="1:5">
      <c r="A2430" s="38" t="s">
        <v>3960</v>
      </c>
      <c r="B2430" s="38" t="s">
        <v>3912</v>
      </c>
      <c r="C2430" s="38" t="s">
        <v>3927</v>
      </c>
      <c r="D2430" s="38">
        <v>50</v>
      </c>
      <c r="E2430" s="38" t="s">
        <v>792</v>
      </c>
    </row>
    <row r="2431" spans="1:5">
      <c r="A2431" s="38" t="s">
        <v>3959</v>
      </c>
      <c r="B2431" s="38" t="s">
        <v>3912</v>
      </c>
      <c r="C2431" s="38" t="s">
        <v>3925</v>
      </c>
      <c r="D2431" s="38">
        <v>50</v>
      </c>
      <c r="E2431" s="38" t="s">
        <v>792</v>
      </c>
    </row>
    <row r="2432" spans="1:5">
      <c r="A2432" s="38" t="s">
        <v>3958</v>
      </c>
      <c r="B2432" s="38" t="s">
        <v>3912</v>
      </c>
      <c r="C2432" s="38" t="s">
        <v>3923</v>
      </c>
      <c r="D2432" s="38">
        <v>50</v>
      </c>
      <c r="E2432" s="38" t="s">
        <v>792</v>
      </c>
    </row>
    <row r="2433" spans="1:5">
      <c r="A2433" s="38" t="s">
        <v>3957</v>
      </c>
      <c r="B2433" s="38" t="s">
        <v>3912</v>
      </c>
      <c r="C2433" s="38" t="s">
        <v>3921</v>
      </c>
      <c r="D2433" s="38">
        <v>50</v>
      </c>
      <c r="E2433" s="38" t="s">
        <v>792</v>
      </c>
    </row>
    <row r="2434" spans="1:5">
      <c r="A2434" s="38" t="s">
        <v>3956</v>
      </c>
      <c r="B2434" s="38" t="s">
        <v>3912</v>
      </c>
      <c r="C2434" s="38" t="s">
        <v>3919</v>
      </c>
      <c r="D2434" s="38">
        <v>50</v>
      </c>
      <c r="E2434" s="38" t="s">
        <v>792</v>
      </c>
    </row>
    <row r="2435" spans="1:5">
      <c r="A2435" s="38" t="s">
        <v>3955</v>
      </c>
      <c r="B2435" s="38" t="s">
        <v>3912</v>
      </c>
      <c r="C2435" s="38" t="s">
        <v>3917</v>
      </c>
      <c r="D2435" s="38">
        <v>50</v>
      </c>
      <c r="E2435" s="38" t="s">
        <v>792</v>
      </c>
    </row>
    <row r="2436" spans="1:5">
      <c r="A2436" s="38" t="s">
        <v>3954</v>
      </c>
      <c r="B2436" s="38" t="s">
        <v>3912</v>
      </c>
      <c r="C2436" s="38" t="s">
        <v>3915</v>
      </c>
      <c r="D2436" s="38">
        <v>50</v>
      </c>
      <c r="E2436" s="38" t="s">
        <v>792</v>
      </c>
    </row>
    <row r="2437" spans="1:5">
      <c r="A2437" s="38" t="s">
        <v>3953</v>
      </c>
      <c r="B2437" s="38" t="s">
        <v>3912</v>
      </c>
      <c r="C2437" s="38" t="s">
        <v>3913</v>
      </c>
      <c r="D2437" s="38">
        <v>50</v>
      </c>
      <c r="E2437" s="38" t="s">
        <v>792</v>
      </c>
    </row>
    <row r="2438" spans="1:5">
      <c r="A2438" s="38" t="s">
        <v>216</v>
      </c>
      <c r="B2438" s="38" t="s">
        <v>3912</v>
      </c>
      <c r="C2438" s="38" t="s">
        <v>3911</v>
      </c>
      <c r="D2438" s="38">
        <v>50</v>
      </c>
      <c r="E2438" s="38" t="s">
        <v>792</v>
      </c>
    </row>
    <row r="2439" spans="1:5">
      <c r="A2439" s="38" t="s">
        <v>3952</v>
      </c>
      <c r="B2439" s="38" t="s">
        <v>3912</v>
      </c>
      <c r="C2439" s="38" t="s">
        <v>3951</v>
      </c>
      <c r="D2439" s="38">
        <v>50</v>
      </c>
      <c r="E2439" s="38" t="s">
        <v>792</v>
      </c>
    </row>
    <row r="2440" spans="1:5">
      <c r="A2440" s="38" t="s">
        <v>3950</v>
      </c>
      <c r="B2440" s="38" t="s">
        <v>3912</v>
      </c>
      <c r="C2440" s="38" t="s">
        <v>3949</v>
      </c>
      <c r="D2440" s="38">
        <v>50</v>
      </c>
      <c r="E2440" s="38" t="s">
        <v>792</v>
      </c>
    </row>
    <row r="2441" spans="1:5">
      <c r="A2441" s="38" t="s">
        <v>211</v>
      </c>
      <c r="B2441" s="38" t="s">
        <v>3912</v>
      </c>
      <c r="C2441" s="38" t="s">
        <v>3948</v>
      </c>
      <c r="D2441" s="38">
        <v>50</v>
      </c>
      <c r="E2441" s="38" t="s">
        <v>792</v>
      </c>
    </row>
    <row r="2442" spans="1:5">
      <c r="A2442" s="38" t="s">
        <v>214</v>
      </c>
      <c r="B2442" s="38" t="s">
        <v>3912</v>
      </c>
      <c r="C2442" s="38" t="s">
        <v>3947</v>
      </c>
      <c r="D2442" s="38">
        <v>50</v>
      </c>
      <c r="E2442" s="38" t="s">
        <v>792</v>
      </c>
    </row>
    <row r="2443" spans="1:5">
      <c r="A2443" s="38" t="s">
        <v>3946</v>
      </c>
      <c r="B2443" s="38" t="s">
        <v>3912</v>
      </c>
      <c r="C2443" s="38" t="s">
        <v>3945</v>
      </c>
      <c r="D2443" s="38">
        <v>50</v>
      </c>
      <c r="E2443" s="38" t="s">
        <v>792</v>
      </c>
    </row>
    <row r="2444" spans="1:5">
      <c r="A2444" s="38" t="s">
        <v>3944</v>
      </c>
      <c r="B2444" s="38" t="s">
        <v>3912</v>
      </c>
      <c r="C2444" s="38" t="s">
        <v>3943</v>
      </c>
      <c r="D2444" s="38">
        <v>50</v>
      </c>
      <c r="E2444" s="38" t="s">
        <v>792</v>
      </c>
    </row>
    <row r="2445" spans="1:5">
      <c r="A2445" s="38" t="s">
        <v>3942</v>
      </c>
      <c r="B2445" s="38" t="s">
        <v>3912</v>
      </c>
      <c r="C2445" s="38" t="s">
        <v>3941</v>
      </c>
      <c r="D2445" s="38">
        <v>50</v>
      </c>
      <c r="E2445" s="38" t="s">
        <v>792</v>
      </c>
    </row>
    <row r="2446" spans="1:5">
      <c r="A2446" s="38" t="s">
        <v>3940</v>
      </c>
      <c r="B2446" s="38" t="s">
        <v>3912</v>
      </c>
      <c r="C2446" s="38" t="s">
        <v>3939</v>
      </c>
      <c r="D2446" s="38">
        <v>50</v>
      </c>
      <c r="E2446" s="38" t="s">
        <v>792</v>
      </c>
    </row>
    <row r="2447" spans="1:5">
      <c r="A2447" s="38" t="s">
        <v>3938</v>
      </c>
      <c r="B2447" s="38" t="s">
        <v>3912</v>
      </c>
      <c r="C2447" s="38" t="s">
        <v>3937</v>
      </c>
      <c r="D2447" s="38">
        <v>50</v>
      </c>
      <c r="E2447" s="38" t="s">
        <v>792</v>
      </c>
    </row>
    <row r="2448" spans="1:5">
      <c r="A2448" s="38" t="s">
        <v>3936</v>
      </c>
      <c r="B2448" s="38" t="s">
        <v>3912</v>
      </c>
      <c r="C2448" s="38" t="s">
        <v>3935</v>
      </c>
      <c r="D2448" s="38">
        <v>50</v>
      </c>
      <c r="E2448" s="38" t="s">
        <v>792</v>
      </c>
    </row>
    <row r="2449" spans="1:5">
      <c r="A2449" s="38" t="s">
        <v>3934</v>
      </c>
      <c r="B2449" s="38" t="s">
        <v>3912</v>
      </c>
      <c r="C2449" s="38" t="s">
        <v>3933</v>
      </c>
      <c r="D2449" s="38">
        <v>50</v>
      </c>
      <c r="E2449" s="38" t="s">
        <v>792</v>
      </c>
    </row>
    <row r="2450" spans="1:5">
      <c r="A2450" s="38" t="s">
        <v>3932</v>
      </c>
      <c r="B2450" s="38" t="s">
        <v>3912</v>
      </c>
      <c r="C2450" s="38" t="s">
        <v>3931</v>
      </c>
      <c r="D2450" s="38">
        <v>50</v>
      </c>
      <c r="E2450" s="38" t="s">
        <v>792</v>
      </c>
    </row>
    <row r="2451" spans="1:5">
      <c r="A2451" s="38" t="s">
        <v>3930</v>
      </c>
      <c r="B2451" s="38" t="s">
        <v>3912</v>
      </c>
      <c r="C2451" s="38" t="s">
        <v>3929</v>
      </c>
      <c r="D2451" s="38">
        <v>50</v>
      </c>
      <c r="E2451" s="38" t="s">
        <v>792</v>
      </c>
    </row>
    <row r="2452" spans="1:5">
      <c r="A2452" s="38" t="s">
        <v>3928</v>
      </c>
      <c r="B2452" s="38" t="s">
        <v>3912</v>
      </c>
      <c r="C2452" s="38" t="s">
        <v>3927</v>
      </c>
      <c r="D2452" s="38">
        <v>50</v>
      </c>
      <c r="E2452" s="38" t="s">
        <v>792</v>
      </c>
    </row>
    <row r="2453" spans="1:5">
      <c r="A2453" s="38" t="s">
        <v>3926</v>
      </c>
      <c r="B2453" s="38" t="s">
        <v>3912</v>
      </c>
      <c r="C2453" s="38" t="s">
        <v>3925</v>
      </c>
      <c r="D2453" s="38">
        <v>50</v>
      </c>
      <c r="E2453" s="38" t="s">
        <v>792</v>
      </c>
    </row>
    <row r="2454" spans="1:5">
      <c r="A2454" s="38" t="s">
        <v>3924</v>
      </c>
      <c r="B2454" s="38" t="s">
        <v>3912</v>
      </c>
      <c r="C2454" s="38" t="s">
        <v>3923</v>
      </c>
      <c r="D2454" s="38">
        <v>50</v>
      </c>
      <c r="E2454" s="38" t="s">
        <v>792</v>
      </c>
    </row>
    <row r="2455" spans="1:5">
      <c r="A2455" s="38" t="s">
        <v>3922</v>
      </c>
      <c r="B2455" s="38" t="s">
        <v>3912</v>
      </c>
      <c r="C2455" s="38" t="s">
        <v>3921</v>
      </c>
      <c r="D2455" s="38">
        <v>50</v>
      </c>
      <c r="E2455" s="38" t="s">
        <v>792</v>
      </c>
    </row>
    <row r="2456" spans="1:5">
      <c r="A2456" s="38" t="s">
        <v>3920</v>
      </c>
      <c r="B2456" s="38" t="s">
        <v>3912</v>
      </c>
      <c r="C2456" s="38" t="s">
        <v>3919</v>
      </c>
      <c r="D2456" s="38">
        <v>50</v>
      </c>
      <c r="E2456" s="38" t="s">
        <v>792</v>
      </c>
    </row>
    <row r="2457" spans="1:5">
      <c r="A2457" s="38" t="s">
        <v>3918</v>
      </c>
      <c r="B2457" s="38" t="s">
        <v>3912</v>
      </c>
      <c r="C2457" s="38" t="s">
        <v>3917</v>
      </c>
      <c r="D2457" s="38">
        <v>50</v>
      </c>
      <c r="E2457" s="38" t="s">
        <v>792</v>
      </c>
    </row>
    <row r="2458" spans="1:5">
      <c r="A2458" s="38" t="s">
        <v>3916</v>
      </c>
      <c r="B2458" s="38" t="s">
        <v>3912</v>
      </c>
      <c r="C2458" s="38" t="s">
        <v>3915</v>
      </c>
      <c r="D2458" s="38">
        <v>50</v>
      </c>
      <c r="E2458" s="38" t="s">
        <v>792</v>
      </c>
    </row>
    <row r="2459" spans="1:5">
      <c r="A2459" s="38" t="s">
        <v>3914</v>
      </c>
      <c r="B2459" s="38" t="s">
        <v>3912</v>
      </c>
      <c r="C2459" s="38" t="s">
        <v>3913</v>
      </c>
      <c r="D2459" s="38">
        <v>50</v>
      </c>
      <c r="E2459" s="38" t="s">
        <v>792</v>
      </c>
    </row>
    <row r="2460" spans="1:5">
      <c r="A2460" s="38" t="s">
        <v>217</v>
      </c>
      <c r="B2460" s="38" t="s">
        <v>3912</v>
      </c>
      <c r="C2460" s="38" t="s">
        <v>3911</v>
      </c>
      <c r="D2460" s="38">
        <v>50</v>
      </c>
      <c r="E2460" s="38" t="s">
        <v>792</v>
      </c>
    </row>
    <row r="2461" spans="1:5">
      <c r="A2461" s="38" t="s">
        <v>3910</v>
      </c>
      <c r="B2461" s="38" t="s">
        <v>3908</v>
      </c>
      <c r="C2461" s="38" t="s">
        <v>3907</v>
      </c>
      <c r="D2461" s="38">
        <v>50</v>
      </c>
      <c r="E2461" s="38" t="s">
        <v>792</v>
      </c>
    </row>
    <row r="2462" spans="1:5">
      <c r="A2462" s="38" t="s">
        <v>3909</v>
      </c>
      <c r="B2462" s="38" t="s">
        <v>3908</v>
      </c>
      <c r="C2462" s="38" t="s">
        <v>3907</v>
      </c>
      <c r="D2462" s="38">
        <v>50</v>
      </c>
      <c r="E2462" s="38" t="s">
        <v>792</v>
      </c>
    </row>
    <row r="2463" spans="1:5">
      <c r="A2463" s="38" t="s">
        <v>3906</v>
      </c>
      <c r="B2463" s="38" t="s">
        <v>3905</v>
      </c>
      <c r="C2463" s="38" t="s">
        <v>3904</v>
      </c>
      <c r="D2463" s="38">
        <v>50</v>
      </c>
      <c r="E2463" s="38" t="s">
        <v>792</v>
      </c>
    </row>
    <row r="2464" spans="1:5">
      <c r="A2464" s="38" t="s">
        <v>218</v>
      </c>
      <c r="B2464" s="38" t="s">
        <v>3902</v>
      </c>
      <c r="C2464" s="38" t="s">
        <v>3903</v>
      </c>
      <c r="D2464" s="38">
        <v>50</v>
      </c>
      <c r="E2464" s="38" t="s">
        <v>792</v>
      </c>
    </row>
    <row r="2465" spans="1:5">
      <c r="A2465" s="38" t="s">
        <v>220</v>
      </c>
      <c r="B2465" s="38" t="s">
        <v>3902</v>
      </c>
      <c r="C2465" s="38" t="s">
        <v>3901</v>
      </c>
      <c r="D2465" s="38">
        <v>50</v>
      </c>
      <c r="E2465" s="38" t="s">
        <v>792</v>
      </c>
    </row>
    <row r="2466" spans="1:5">
      <c r="A2466" s="38" t="s">
        <v>219</v>
      </c>
      <c r="B2466" s="38" t="s">
        <v>3902</v>
      </c>
      <c r="C2466" s="38" t="s">
        <v>3903</v>
      </c>
      <c r="D2466" s="38">
        <v>50</v>
      </c>
      <c r="E2466" s="38" t="s">
        <v>792</v>
      </c>
    </row>
    <row r="2467" spans="1:5">
      <c r="A2467" s="38" t="s">
        <v>221</v>
      </c>
      <c r="B2467" s="38" t="s">
        <v>3902</v>
      </c>
      <c r="C2467" s="38" t="s">
        <v>3901</v>
      </c>
      <c r="D2467" s="38">
        <v>50</v>
      </c>
      <c r="E2467" s="38" t="s">
        <v>792</v>
      </c>
    </row>
    <row r="2468" spans="1:5">
      <c r="A2468" s="38" t="s">
        <v>3900</v>
      </c>
      <c r="B2468" s="38" t="s">
        <v>3898</v>
      </c>
      <c r="C2468" s="38" t="s">
        <v>3897</v>
      </c>
      <c r="D2468" s="38">
        <v>50</v>
      </c>
      <c r="E2468" s="38" t="s">
        <v>792</v>
      </c>
    </row>
    <row r="2469" spans="1:5">
      <c r="A2469" s="38" t="s">
        <v>3899</v>
      </c>
      <c r="B2469" s="38" t="s">
        <v>3898</v>
      </c>
      <c r="C2469" s="38" t="s">
        <v>3897</v>
      </c>
      <c r="D2469" s="38">
        <v>50</v>
      </c>
      <c r="E2469" s="38" t="s">
        <v>792</v>
      </c>
    </row>
    <row r="2470" spans="1:5">
      <c r="A2470" s="38" t="s">
        <v>3896</v>
      </c>
      <c r="B2470" s="38" t="s">
        <v>3895</v>
      </c>
      <c r="C2470" s="38" t="s">
        <v>3894</v>
      </c>
      <c r="D2470" s="38">
        <v>50</v>
      </c>
      <c r="E2470" s="38" t="s">
        <v>792</v>
      </c>
    </row>
    <row r="2471" spans="1:5">
      <c r="A2471" s="38" t="s">
        <v>633</v>
      </c>
      <c r="B2471" s="38" t="s">
        <v>3895</v>
      </c>
      <c r="C2471" s="38" t="s">
        <v>3894</v>
      </c>
      <c r="D2471" s="38">
        <v>50</v>
      </c>
      <c r="E2471" s="38" t="s">
        <v>792</v>
      </c>
    </row>
    <row r="2472" spans="1:5">
      <c r="A2472" s="38" t="s">
        <v>634</v>
      </c>
      <c r="B2472" s="38" t="s">
        <v>3895</v>
      </c>
      <c r="C2472" s="38" t="s">
        <v>3894</v>
      </c>
      <c r="D2472" s="38">
        <v>50</v>
      </c>
      <c r="E2472" s="38" t="s">
        <v>792</v>
      </c>
    </row>
    <row r="2473" spans="1:5">
      <c r="A2473" s="38" t="s">
        <v>3893</v>
      </c>
      <c r="B2473" s="38" t="s">
        <v>3891</v>
      </c>
      <c r="C2473" s="38" t="s">
        <v>3890</v>
      </c>
      <c r="D2473" s="38">
        <v>50</v>
      </c>
      <c r="E2473" s="38" t="s">
        <v>792</v>
      </c>
    </row>
    <row r="2474" spans="1:5">
      <c r="A2474" s="38" t="s">
        <v>3892</v>
      </c>
      <c r="B2474" s="38" t="s">
        <v>3891</v>
      </c>
      <c r="C2474" s="38" t="s">
        <v>3890</v>
      </c>
      <c r="D2474" s="38">
        <v>50</v>
      </c>
      <c r="E2474" s="38" t="s">
        <v>792</v>
      </c>
    </row>
    <row r="2475" spans="1:5">
      <c r="A2475" s="38" t="s">
        <v>222</v>
      </c>
      <c r="B2475" s="38" t="s">
        <v>3888</v>
      </c>
      <c r="C2475" s="38" t="s">
        <v>3887</v>
      </c>
      <c r="D2475" s="38">
        <v>50</v>
      </c>
      <c r="E2475" s="38" t="s">
        <v>792</v>
      </c>
    </row>
    <row r="2476" spans="1:5">
      <c r="A2476" s="38" t="s">
        <v>3889</v>
      </c>
      <c r="B2476" s="38" t="s">
        <v>3888</v>
      </c>
      <c r="C2476" s="38" t="s">
        <v>3887</v>
      </c>
      <c r="D2476" s="38">
        <v>50</v>
      </c>
      <c r="E2476" s="38" t="s">
        <v>792</v>
      </c>
    </row>
    <row r="2477" spans="1:5">
      <c r="A2477" s="38" t="s">
        <v>223</v>
      </c>
      <c r="B2477" s="38" t="s">
        <v>3888</v>
      </c>
      <c r="C2477" s="38" t="s">
        <v>3887</v>
      </c>
      <c r="D2477" s="38">
        <v>50</v>
      </c>
      <c r="E2477" s="38" t="s">
        <v>792</v>
      </c>
    </row>
    <row r="2478" spans="1:5">
      <c r="A2478" s="38" t="s">
        <v>224</v>
      </c>
      <c r="B2478" s="38" t="s">
        <v>3888</v>
      </c>
      <c r="C2478" s="38" t="s">
        <v>3887</v>
      </c>
      <c r="D2478" s="38">
        <v>50</v>
      </c>
      <c r="E2478" s="38" t="s">
        <v>792</v>
      </c>
    </row>
    <row r="2479" spans="1:5">
      <c r="A2479" s="38" t="s">
        <v>3886</v>
      </c>
      <c r="B2479" s="38" t="s">
        <v>3858</v>
      </c>
      <c r="C2479" s="38" t="s">
        <v>3876</v>
      </c>
      <c r="D2479" s="38">
        <v>50</v>
      </c>
      <c r="E2479" s="38" t="s">
        <v>792</v>
      </c>
    </row>
    <row r="2480" spans="1:5">
      <c r="A2480" s="38" t="s">
        <v>3885</v>
      </c>
      <c r="B2480" s="38" t="s">
        <v>3858</v>
      </c>
      <c r="C2480" s="38" t="s">
        <v>3874</v>
      </c>
      <c r="D2480" s="38">
        <v>50</v>
      </c>
      <c r="E2480" s="38" t="s">
        <v>792</v>
      </c>
    </row>
    <row r="2481" spans="1:5">
      <c r="A2481" s="38" t="s">
        <v>3884</v>
      </c>
      <c r="B2481" s="38" t="s">
        <v>3858</v>
      </c>
      <c r="C2481" s="38" t="s">
        <v>3872</v>
      </c>
      <c r="D2481" s="38">
        <v>50</v>
      </c>
      <c r="E2481" s="38" t="s">
        <v>792</v>
      </c>
    </row>
    <row r="2482" spans="1:5">
      <c r="A2482" s="38" t="s">
        <v>3883</v>
      </c>
      <c r="B2482" s="38" t="s">
        <v>3858</v>
      </c>
      <c r="C2482" s="38" t="s">
        <v>3870</v>
      </c>
      <c r="D2482" s="38">
        <v>50</v>
      </c>
      <c r="E2482" s="38" t="s">
        <v>792</v>
      </c>
    </row>
    <row r="2483" spans="1:5">
      <c r="A2483" s="38" t="s">
        <v>3882</v>
      </c>
      <c r="B2483" s="38" t="s">
        <v>3858</v>
      </c>
      <c r="C2483" s="38" t="s">
        <v>3869</v>
      </c>
      <c r="D2483" s="38">
        <v>50</v>
      </c>
      <c r="E2483" s="38" t="s">
        <v>792</v>
      </c>
    </row>
    <row r="2484" spans="1:5">
      <c r="A2484" s="38" t="s">
        <v>3881</v>
      </c>
      <c r="B2484" s="38" t="s">
        <v>3858</v>
      </c>
      <c r="C2484" s="38" t="s">
        <v>3867</v>
      </c>
      <c r="D2484" s="38">
        <v>50</v>
      </c>
      <c r="E2484" s="38" t="s">
        <v>792</v>
      </c>
    </row>
    <row r="2485" spans="1:5">
      <c r="A2485" s="38" t="s">
        <v>3880</v>
      </c>
      <c r="B2485" s="38" t="s">
        <v>3858</v>
      </c>
      <c r="C2485" s="38" t="s">
        <v>3865</v>
      </c>
      <c r="D2485" s="38">
        <v>50</v>
      </c>
      <c r="E2485" s="38" t="s">
        <v>792</v>
      </c>
    </row>
    <row r="2486" spans="1:5">
      <c r="A2486" s="38" t="s">
        <v>3879</v>
      </c>
      <c r="B2486" s="38" t="s">
        <v>3858</v>
      </c>
      <c r="C2486" s="38" t="s">
        <v>2102</v>
      </c>
      <c r="D2486" s="38">
        <v>50</v>
      </c>
      <c r="E2486" s="38" t="s">
        <v>792</v>
      </c>
    </row>
    <row r="2487" spans="1:5">
      <c r="A2487" s="38" t="s">
        <v>3878</v>
      </c>
      <c r="B2487" s="38" t="s">
        <v>3858</v>
      </c>
      <c r="C2487" s="38" t="s">
        <v>3863</v>
      </c>
      <c r="D2487" s="38">
        <v>50</v>
      </c>
      <c r="E2487" s="38" t="s">
        <v>792</v>
      </c>
    </row>
    <row r="2488" spans="1:5">
      <c r="A2488" s="38" t="s">
        <v>3877</v>
      </c>
      <c r="B2488" s="38" t="s">
        <v>3858</v>
      </c>
      <c r="C2488" s="38" t="s">
        <v>3862</v>
      </c>
      <c r="D2488" s="38">
        <v>50</v>
      </c>
      <c r="E2488" s="38" t="s">
        <v>792</v>
      </c>
    </row>
    <row r="2489" spans="1:5">
      <c r="A2489" s="38" t="s">
        <v>635</v>
      </c>
      <c r="B2489" s="38" t="s">
        <v>3858</v>
      </c>
      <c r="C2489" s="38" t="s">
        <v>3876</v>
      </c>
      <c r="D2489" s="38">
        <v>50</v>
      </c>
      <c r="E2489" s="38" t="s">
        <v>792</v>
      </c>
    </row>
    <row r="2490" spans="1:5">
      <c r="A2490" s="38" t="s">
        <v>3875</v>
      </c>
      <c r="B2490" s="38" t="s">
        <v>3858</v>
      </c>
      <c r="C2490" s="38" t="s">
        <v>3874</v>
      </c>
      <c r="D2490" s="38">
        <v>50</v>
      </c>
      <c r="E2490" s="38" t="s">
        <v>792</v>
      </c>
    </row>
    <row r="2491" spans="1:5">
      <c r="A2491" s="38" t="s">
        <v>3873</v>
      </c>
      <c r="B2491" s="38" t="s">
        <v>3858</v>
      </c>
      <c r="C2491" s="38" t="s">
        <v>3872</v>
      </c>
      <c r="D2491" s="38">
        <v>50</v>
      </c>
      <c r="E2491" s="38" t="s">
        <v>792</v>
      </c>
    </row>
    <row r="2492" spans="1:5">
      <c r="A2492" s="38" t="s">
        <v>3871</v>
      </c>
      <c r="B2492" s="38" t="s">
        <v>3858</v>
      </c>
      <c r="C2492" s="38" t="s">
        <v>3870</v>
      </c>
      <c r="D2492" s="38">
        <v>50</v>
      </c>
      <c r="E2492" s="38" t="s">
        <v>792</v>
      </c>
    </row>
    <row r="2493" spans="1:5">
      <c r="A2493" s="38" t="s">
        <v>636</v>
      </c>
      <c r="B2493" s="38" t="s">
        <v>3858</v>
      </c>
      <c r="C2493" s="38" t="s">
        <v>3869</v>
      </c>
      <c r="D2493" s="38">
        <v>50</v>
      </c>
      <c r="E2493" s="38" t="s">
        <v>792</v>
      </c>
    </row>
    <row r="2494" spans="1:5">
      <c r="A2494" s="38" t="s">
        <v>3868</v>
      </c>
      <c r="B2494" s="38" t="s">
        <v>3858</v>
      </c>
      <c r="C2494" s="38" t="s">
        <v>3867</v>
      </c>
      <c r="D2494" s="38">
        <v>50</v>
      </c>
      <c r="E2494" s="38" t="s">
        <v>792</v>
      </c>
    </row>
    <row r="2495" spans="1:5">
      <c r="A2495" s="38" t="s">
        <v>3866</v>
      </c>
      <c r="B2495" s="38" t="s">
        <v>3858</v>
      </c>
      <c r="C2495" s="38" t="s">
        <v>3865</v>
      </c>
      <c r="D2495" s="38">
        <v>50</v>
      </c>
      <c r="E2495" s="38" t="s">
        <v>792</v>
      </c>
    </row>
    <row r="2496" spans="1:5">
      <c r="A2496" s="38" t="s">
        <v>3864</v>
      </c>
      <c r="B2496" s="38" t="s">
        <v>3858</v>
      </c>
      <c r="C2496" s="38" t="s">
        <v>2102</v>
      </c>
      <c r="D2496" s="38">
        <v>50</v>
      </c>
      <c r="E2496" s="38" t="s">
        <v>792</v>
      </c>
    </row>
    <row r="2497" spans="1:5">
      <c r="A2497" s="38" t="s">
        <v>637</v>
      </c>
      <c r="B2497" s="38" t="s">
        <v>3858</v>
      </c>
      <c r="C2497" s="38" t="s">
        <v>3863</v>
      </c>
      <c r="D2497" s="38">
        <v>50</v>
      </c>
      <c r="E2497" s="38" t="s">
        <v>792</v>
      </c>
    </row>
    <row r="2498" spans="1:5">
      <c r="A2498" s="38" t="s">
        <v>638</v>
      </c>
      <c r="B2498" s="38" t="s">
        <v>3858</v>
      </c>
      <c r="C2498" s="38" t="s">
        <v>3862</v>
      </c>
      <c r="D2498" s="38">
        <v>50</v>
      </c>
      <c r="E2498" s="38" t="s">
        <v>792</v>
      </c>
    </row>
    <row r="2499" spans="1:5">
      <c r="A2499" s="38" t="s">
        <v>3861</v>
      </c>
      <c r="B2499" s="38" t="s">
        <v>3858</v>
      </c>
      <c r="C2499" s="38" t="s">
        <v>3857</v>
      </c>
      <c r="D2499" s="38">
        <v>50</v>
      </c>
      <c r="E2499" s="38" t="s">
        <v>792</v>
      </c>
    </row>
    <row r="2500" spans="1:5">
      <c r="A2500" s="38" t="s">
        <v>3860</v>
      </c>
      <c r="B2500" s="38" t="s">
        <v>3858</v>
      </c>
      <c r="C2500" s="38" t="s">
        <v>3857</v>
      </c>
      <c r="D2500" s="38">
        <v>50</v>
      </c>
      <c r="E2500" s="38" t="s">
        <v>792</v>
      </c>
    </row>
    <row r="2501" spans="1:5">
      <c r="A2501" s="38" t="s">
        <v>3859</v>
      </c>
      <c r="B2501" s="38" t="s">
        <v>3858</v>
      </c>
      <c r="C2501" s="38" t="s">
        <v>3857</v>
      </c>
      <c r="D2501" s="38">
        <v>50</v>
      </c>
      <c r="E2501" s="38" t="s">
        <v>792</v>
      </c>
    </row>
    <row r="2502" spans="1:5">
      <c r="A2502" s="38" t="s">
        <v>3856</v>
      </c>
      <c r="B2502" s="38" t="s">
        <v>3854</v>
      </c>
      <c r="C2502" s="38" t="s">
        <v>3853</v>
      </c>
      <c r="D2502" s="38">
        <v>50</v>
      </c>
      <c r="E2502" s="38" t="s">
        <v>792</v>
      </c>
    </row>
    <row r="2503" spans="1:5">
      <c r="A2503" s="38" t="s">
        <v>3855</v>
      </c>
      <c r="B2503" s="38" t="s">
        <v>3854</v>
      </c>
      <c r="C2503" s="38" t="s">
        <v>3853</v>
      </c>
      <c r="D2503" s="38">
        <v>50</v>
      </c>
      <c r="E2503" s="38" t="s">
        <v>792</v>
      </c>
    </row>
    <row r="2504" spans="1:5">
      <c r="A2504" s="38" t="s">
        <v>738</v>
      </c>
      <c r="B2504" s="38" t="s">
        <v>3848</v>
      </c>
      <c r="C2504" s="38" t="s">
        <v>3852</v>
      </c>
      <c r="D2504" s="38">
        <v>50</v>
      </c>
      <c r="E2504" s="38" t="s">
        <v>792</v>
      </c>
    </row>
    <row r="2505" spans="1:5">
      <c r="A2505" s="38" t="s">
        <v>3851</v>
      </c>
      <c r="B2505" s="38" t="s">
        <v>3848</v>
      </c>
      <c r="C2505" s="38" t="s">
        <v>3850</v>
      </c>
      <c r="D2505" s="38">
        <v>50</v>
      </c>
      <c r="E2505" s="38" t="s">
        <v>792</v>
      </c>
    </row>
    <row r="2506" spans="1:5">
      <c r="A2506" s="38" t="s">
        <v>3849</v>
      </c>
      <c r="B2506" s="38" t="s">
        <v>3848</v>
      </c>
      <c r="C2506" s="38" t="s">
        <v>3847</v>
      </c>
      <c r="D2506" s="38">
        <v>50</v>
      </c>
      <c r="E2506" s="38" t="s">
        <v>792</v>
      </c>
    </row>
    <row r="2507" spans="1:5">
      <c r="A2507" s="38" t="s">
        <v>3846</v>
      </c>
      <c r="B2507" s="38" t="s">
        <v>3845</v>
      </c>
      <c r="C2507" s="38" t="s">
        <v>3844</v>
      </c>
      <c r="D2507" s="38">
        <v>50</v>
      </c>
      <c r="E2507" s="38" t="s">
        <v>792</v>
      </c>
    </row>
    <row r="2508" spans="1:5">
      <c r="A2508" s="38" t="s">
        <v>3843</v>
      </c>
      <c r="B2508" s="38" t="s">
        <v>3838</v>
      </c>
      <c r="C2508" s="38" t="s">
        <v>3842</v>
      </c>
      <c r="D2508" s="38">
        <v>50</v>
      </c>
      <c r="E2508" s="38" t="s">
        <v>792</v>
      </c>
    </row>
    <row r="2509" spans="1:5">
      <c r="A2509" s="38" t="s">
        <v>3841</v>
      </c>
      <c r="B2509" s="38" t="s">
        <v>3838</v>
      </c>
      <c r="C2509" s="38" t="s">
        <v>3840</v>
      </c>
      <c r="D2509" s="38">
        <v>50</v>
      </c>
      <c r="E2509" s="38" t="s">
        <v>792</v>
      </c>
    </row>
    <row r="2510" spans="1:5">
      <c r="A2510" s="38" t="s">
        <v>3839</v>
      </c>
      <c r="B2510" s="38" t="s">
        <v>3838</v>
      </c>
      <c r="C2510" s="38" t="s">
        <v>3837</v>
      </c>
      <c r="D2510" s="38">
        <v>50</v>
      </c>
      <c r="E2510" s="38" t="s">
        <v>792</v>
      </c>
    </row>
    <row r="2511" spans="1:5">
      <c r="A2511" s="38" t="s">
        <v>740</v>
      </c>
      <c r="B2511" s="38" t="s">
        <v>3836</v>
      </c>
      <c r="C2511" s="38" t="s">
        <v>3835</v>
      </c>
      <c r="D2511" s="38">
        <v>50</v>
      </c>
      <c r="E2511" s="38" t="s">
        <v>792</v>
      </c>
    </row>
    <row r="2512" spans="1:5">
      <c r="A2512" s="38" t="s">
        <v>739</v>
      </c>
      <c r="B2512" s="38" t="s">
        <v>3836</v>
      </c>
      <c r="C2512" s="38" t="s">
        <v>3835</v>
      </c>
      <c r="D2512" s="38">
        <v>50</v>
      </c>
      <c r="E2512" s="38" t="s">
        <v>792</v>
      </c>
    </row>
    <row r="2513" spans="1:5">
      <c r="A2513" s="38" t="s">
        <v>3834</v>
      </c>
      <c r="B2513" s="38" t="s">
        <v>3669</v>
      </c>
      <c r="C2513" s="38" t="s">
        <v>3815</v>
      </c>
      <c r="D2513" s="38">
        <v>50</v>
      </c>
      <c r="E2513" s="38" t="s">
        <v>792</v>
      </c>
    </row>
    <row r="2514" spans="1:5">
      <c r="A2514" s="38" t="s">
        <v>3833</v>
      </c>
      <c r="B2514" s="38" t="s">
        <v>3669</v>
      </c>
      <c r="C2514" s="38" t="s">
        <v>3811</v>
      </c>
      <c r="D2514" s="38">
        <v>50</v>
      </c>
      <c r="E2514" s="38" t="s">
        <v>792</v>
      </c>
    </row>
    <row r="2515" spans="1:5">
      <c r="A2515" s="38" t="s">
        <v>3832</v>
      </c>
      <c r="B2515" s="38" t="s">
        <v>3669</v>
      </c>
      <c r="C2515" s="38" t="s">
        <v>3807</v>
      </c>
      <c r="D2515" s="38">
        <v>50</v>
      </c>
      <c r="E2515" s="38" t="s">
        <v>792</v>
      </c>
    </row>
    <row r="2516" spans="1:5">
      <c r="A2516" s="38" t="s">
        <v>3831</v>
      </c>
      <c r="B2516" s="38" t="s">
        <v>3669</v>
      </c>
      <c r="C2516" s="38" t="s">
        <v>3803</v>
      </c>
      <c r="D2516" s="38">
        <v>50</v>
      </c>
      <c r="E2516" s="38" t="s">
        <v>792</v>
      </c>
    </row>
    <row r="2517" spans="1:5">
      <c r="A2517" s="38" t="s">
        <v>3830</v>
      </c>
      <c r="B2517" s="38" t="s">
        <v>3669</v>
      </c>
      <c r="C2517" s="38" t="s">
        <v>3801</v>
      </c>
      <c r="D2517" s="38">
        <v>50</v>
      </c>
      <c r="E2517" s="38" t="s">
        <v>792</v>
      </c>
    </row>
    <row r="2518" spans="1:5">
      <c r="A2518" s="38" t="s">
        <v>3829</v>
      </c>
      <c r="B2518" s="38" t="s">
        <v>3669</v>
      </c>
      <c r="C2518" s="38" t="s">
        <v>3799</v>
      </c>
      <c r="D2518" s="38">
        <v>50</v>
      </c>
      <c r="E2518" s="38" t="s">
        <v>792</v>
      </c>
    </row>
    <row r="2519" spans="1:5">
      <c r="A2519" s="38" t="s">
        <v>3828</v>
      </c>
      <c r="B2519" s="38" t="s">
        <v>3669</v>
      </c>
      <c r="C2519" s="38" t="s">
        <v>3797</v>
      </c>
      <c r="D2519" s="38">
        <v>50</v>
      </c>
      <c r="E2519" s="38" t="s">
        <v>792</v>
      </c>
    </row>
    <row r="2520" spans="1:5">
      <c r="A2520" s="38" t="s">
        <v>3827</v>
      </c>
      <c r="B2520" s="38" t="s">
        <v>3669</v>
      </c>
      <c r="C2520" s="38" t="s">
        <v>3793</v>
      </c>
      <c r="D2520" s="38">
        <v>50</v>
      </c>
      <c r="E2520" s="38" t="s">
        <v>792</v>
      </c>
    </row>
    <row r="2521" spans="1:5">
      <c r="A2521" s="38" t="s">
        <v>3826</v>
      </c>
      <c r="B2521" s="38" t="s">
        <v>3669</v>
      </c>
      <c r="C2521" s="38" t="s">
        <v>3791</v>
      </c>
      <c r="D2521" s="38">
        <v>50</v>
      </c>
      <c r="E2521" s="38" t="s">
        <v>792</v>
      </c>
    </row>
    <row r="2522" spans="1:5">
      <c r="A2522" s="38" t="s">
        <v>3825</v>
      </c>
      <c r="B2522" s="38" t="s">
        <v>3669</v>
      </c>
      <c r="C2522" s="38" t="s">
        <v>3787</v>
      </c>
      <c r="D2522" s="38">
        <v>50</v>
      </c>
      <c r="E2522" s="38" t="s">
        <v>792</v>
      </c>
    </row>
    <row r="2523" spans="1:5">
      <c r="A2523" s="38" t="s">
        <v>3824</v>
      </c>
      <c r="B2523" s="38" t="s">
        <v>3669</v>
      </c>
      <c r="C2523" s="38" t="s">
        <v>3779</v>
      </c>
      <c r="D2523" s="38">
        <v>50</v>
      </c>
      <c r="E2523" s="38" t="s">
        <v>792</v>
      </c>
    </row>
    <row r="2524" spans="1:5">
      <c r="A2524" s="38" t="s">
        <v>3823</v>
      </c>
      <c r="B2524" s="38" t="s">
        <v>3669</v>
      </c>
      <c r="C2524" s="38" t="s">
        <v>3777</v>
      </c>
      <c r="D2524" s="38">
        <v>50</v>
      </c>
      <c r="E2524" s="38" t="s">
        <v>792</v>
      </c>
    </row>
    <row r="2525" spans="1:5">
      <c r="A2525" s="38" t="s">
        <v>3822</v>
      </c>
      <c r="B2525" s="38" t="s">
        <v>3669</v>
      </c>
      <c r="C2525" s="38" t="s">
        <v>3775</v>
      </c>
      <c r="D2525" s="38">
        <v>50</v>
      </c>
      <c r="E2525" s="38" t="s">
        <v>792</v>
      </c>
    </row>
    <row r="2526" spans="1:5">
      <c r="A2526" s="38" t="s">
        <v>3821</v>
      </c>
      <c r="B2526" s="38" t="s">
        <v>3669</v>
      </c>
      <c r="C2526" s="38" t="s">
        <v>3773</v>
      </c>
      <c r="D2526" s="38">
        <v>50</v>
      </c>
      <c r="E2526" s="38" t="s">
        <v>792</v>
      </c>
    </row>
    <row r="2527" spans="1:5">
      <c r="A2527" s="38" t="s">
        <v>3820</v>
      </c>
      <c r="B2527" s="38" t="s">
        <v>3669</v>
      </c>
      <c r="C2527" s="38" t="s">
        <v>3771</v>
      </c>
      <c r="D2527" s="38">
        <v>50</v>
      </c>
      <c r="E2527" s="38" t="s">
        <v>792</v>
      </c>
    </row>
    <row r="2528" spans="1:5">
      <c r="A2528" s="38" t="s">
        <v>3819</v>
      </c>
      <c r="B2528" s="38" t="s">
        <v>3669</v>
      </c>
      <c r="C2528" s="38" t="s">
        <v>3769</v>
      </c>
      <c r="D2528" s="38">
        <v>50</v>
      </c>
      <c r="E2528" s="38" t="s">
        <v>792</v>
      </c>
    </row>
    <row r="2529" spans="1:5">
      <c r="A2529" s="38" t="s">
        <v>3818</v>
      </c>
      <c r="B2529" s="38" t="s">
        <v>3669</v>
      </c>
      <c r="C2529" s="38" t="s">
        <v>3767</v>
      </c>
      <c r="D2529" s="38">
        <v>50</v>
      </c>
      <c r="E2529" s="38" t="s">
        <v>792</v>
      </c>
    </row>
    <row r="2530" spans="1:5">
      <c r="A2530" s="38" t="s">
        <v>3817</v>
      </c>
      <c r="B2530" s="38" t="s">
        <v>3669</v>
      </c>
      <c r="C2530" s="38" t="s">
        <v>3761</v>
      </c>
      <c r="D2530" s="38">
        <v>50</v>
      </c>
      <c r="E2530" s="38" t="s">
        <v>792</v>
      </c>
    </row>
    <row r="2531" spans="1:5">
      <c r="A2531" s="38" t="s">
        <v>3816</v>
      </c>
      <c r="B2531" s="38" t="s">
        <v>3669</v>
      </c>
      <c r="C2531" s="38" t="s">
        <v>3815</v>
      </c>
      <c r="D2531" s="38">
        <v>50</v>
      </c>
      <c r="E2531" s="38" t="s">
        <v>792</v>
      </c>
    </row>
    <row r="2532" spans="1:5">
      <c r="A2532" s="38" t="s">
        <v>3814</v>
      </c>
      <c r="B2532" s="38" t="s">
        <v>3669</v>
      </c>
      <c r="C2532" s="38" t="s">
        <v>3813</v>
      </c>
      <c r="D2532" s="38">
        <v>50</v>
      </c>
      <c r="E2532" s="38" t="s">
        <v>792</v>
      </c>
    </row>
    <row r="2533" spans="1:5">
      <c r="A2533" s="38" t="s">
        <v>3812</v>
      </c>
      <c r="B2533" s="38" t="s">
        <v>3669</v>
      </c>
      <c r="C2533" s="38" t="s">
        <v>3811</v>
      </c>
      <c r="D2533" s="38">
        <v>50</v>
      </c>
      <c r="E2533" s="38" t="s">
        <v>792</v>
      </c>
    </row>
    <row r="2534" spans="1:5">
      <c r="A2534" s="38" t="s">
        <v>3810</v>
      </c>
      <c r="B2534" s="38" t="s">
        <v>3669</v>
      </c>
      <c r="C2534" s="38" t="s">
        <v>3809</v>
      </c>
      <c r="D2534" s="38">
        <v>50</v>
      </c>
      <c r="E2534" s="38" t="s">
        <v>792</v>
      </c>
    </row>
    <row r="2535" spans="1:5">
      <c r="A2535" s="38" t="s">
        <v>3808</v>
      </c>
      <c r="B2535" s="38" t="s">
        <v>3669</v>
      </c>
      <c r="C2535" s="38" t="s">
        <v>3807</v>
      </c>
      <c r="D2535" s="38">
        <v>50</v>
      </c>
      <c r="E2535" s="38" t="s">
        <v>792</v>
      </c>
    </row>
    <row r="2536" spans="1:5">
      <c r="A2536" s="38" t="s">
        <v>3806</v>
      </c>
      <c r="B2536" s="38" t="s">
        <v>3669</v>
      </c>
      <c r="C2536" s="38" t="s">
        <v>3805</v>
      </c>
      <c r="D2536" s="38">
        <v>50</v>
      </c>
      <c r="E2536" s="38" t="s">
        <v>792</v>
      </c>
    </row>
    <row r="2537" spans="1:5">
      <c r="A2537" s="38" t="s">
        <v>3804</v>
      </c>
      <c r="B2537" s="38" t="s">
        <v>3669</v>
      </c>
      <c r="C2537" s="38" t="s">
        <v>3803</v>
      </c>
      <c r="D2537" s="38">
        <v>50</v>
      </c>
      <c r="E2537" s="38" t="s">
        <v>792</v>
      </c>
    </row>
    <row r="2538" spans="1:5">
      <c r="A2538" s="38" t="s">
        <v>3802</v>
      </c>
      <c r="B2538" s="38" t="s">
        <v>3669</v>
      </c>
      <c r="C2538" s="38" t="s">
        <v>3801</v>
      </c>
      <c r="D2538" s="38">
        <v>50</v>
      </c>
      <c r="E2538" s="38" t="s">
        <v>792</v>
      </c>
    </row>
    <row r="2539" spans="1:5">
      <c r="A2539" s="38" t="s">
        <v>3800</v>
      </c>
      <c r="B2539" s="38" t="s">
        <v>3669</v>
      </c>
      <c r="C2539" s="38" t="s">
        <v>3799</v>
      </c>
      <c r="D2539" s="38">
        <v>50</v>
      </c>
      <c r="E2539" s="38" t="s">
        <v>792</v>
      </c>
    </row>
    <row r="2540" spans="1:5">
      <c r="A2540" s="38" t="s">
        <v>3798</v>
      </c>
      <c r="B2540" s="38" t="s">
        <v>3669</v>
      </c>
      <c r="C2540" s="38" t="s">
        <v>3797</v>
      </c>
      <c r="D2540" s="38">
        <v>50</v>
      </c>
      <c r="E2540" s="38" t="s">
        <v>792</v>
      </c>
    </row>
    <row r="2541" spans="1:5">
      <c r="A2541" s="38" t="s">
        <v>3796</v>
      </c>
      <c r="B2541" s="38" t="s">
        <v>3669</v>
      </c>
      <c r="C2541" s="38" t="s">
        <v>3795</v>
      </c>
      <c r="D2541" s="38">
        <v>50</v>
      </c>
      <c r="E2541" s="38" t="s">
        <v>792</v>
      </c>
    </row>
    <row r="2542" spans="1:5">
      <c r="A2542" s="38" t="s">
        <v>3794</v>
      </c>
      <c r="B2542" s="38" t="s">
        <v>3669</v>
      </c>
      <c r="C2542" s="38" t="s">
        <v>3793</v>
      </c>
      <c r="D2542" s="38">
        <v>50</v>
      </c>
      <c r="E2542" s="38" t="s">
        <v>792</v>
      </c>
    </row>
    <row r="2543" spans="1:5">
      <c r="A2543" s="38" t="s">
        <v>3792</v>
      </c>
      <c r="B2543" s="38" t="s">
        <v>3669</v>
      </c>
      <c r="C2543" s="38" t="s">
        <v>3791</v>
      </c>
      <c r="D2543" s="38">
        <v>50</v>
      </c>
      <c r="E2543" s="38" t="s">
        <v>792</v>
      </c>
    </row>
    <row r="2544" spans="1:5">
      <c r="A2544" s="38" t="s">
        <v>3790</v>
      </c>
      <c r="B2544" s="38" t="s">
        <v>3669</v>
      </c>
      <c r="C2544" s="38" t="s">
        <v>3789</v>
      </c>
      <c r="D2544" s="38">
        <v>50</v>
      </c>
      <c r="E2544" s="38" t="s">
        <v>792</v>
      </c>
    </row>
    <row r="2545" spans="1:5">
      <c r="A2545" s="38" t="s">
        <v>3788</v>
      </c>
      <c r="B2545" s="38" t="s">
        <v>3669</v>
      </c>
      <c r="C2545" s="38" t="s">
        <v>3787</v>
      </c>
      <c r="D2545" s="38">
        <v>50</v>
      </c>
      <c r="E2545" s="38" t="s">
        <v>792</v>
      </c>
    </row>
    <row r="2546" spans="1:5">
      <c r="A2546" s="38" t="s">
        <v>3786</v>
      </c>
      <c r="B2546" s="38" t="s">
        <v>3669</v>
      </c>
      <c r="C2546" s="38" t="s">
        <v>3785</v>
      </c>
      <c r="D2546" s="38">
        <v>50</v>
      </c>
      <c r="E2546" s="38" t="s">
        <v>792</v>
      </c>
    </row>
    <row r="2547" spans="1:5">
      <c r="A2547" s="38" t="s">
        <v>3784</v>
      </c>
      <c r="B2547" s="38" t="s">
        <v>3669</v>
      </c>
      <c r="C2547" s="38" t="s">
        <v>3783</v>
      </c>
      <c r="D2547" s="38">
        <v>50</v>
      </c>
      <c r="E2547" s="38" t="s">
        <v>792</v>
      </c>
    </row>
    <row r="2548" spans="1:5">
      <c r="A2548" s="38" t="s">
        <v>3782</v>
      </c>
      <c r="B2548" s="38" t="s">
        <v>3669</v>
      </c>
      <c r="C2548" s="38" t="s">
        <v>3781</v>
      </c>
      <c r="D2548" s="38">
        <v>50</v>
      </c>
      <c r="E2548" s="38" t="s">
        <v>792</v>
      </c>
    </row>
    <row r="2549" spans="1:5">
      <c r="A2549" s="38" t="s">
        <v>3780</v>
      </c>
      <c r="B2549" s="38" t="s">
        <v>3669</v>
      </c>
      <c r="C2549" s="38" t="s">
        <v>3779</v>
      </c>
      <c r="D2549" s="38">
        <v>50</v>
      </c>
      <c r="E2549" s="38" t="s">
        <v>792</v>
      </c>
    </row>
    <row r="2550" spans="1:5">
      <c r="A2550" s="38" t="s">
        <v>3778</v>
      </c>
      <c r="B2550" s="38" t="s">
        <v>3669</v>
      </c>
      <c r="C2550" s="38" t="s">
        <v>3777</v>
      </c>
      <c r="D2550" s="38">
        <v>50</v>
      </c>
      <c r="E2550" s="38" t="s">
        <v>792</v>
      </c>
    </row>
    <row r="2551" spans="1:5">
      <c r="A2551" s="38" t="s">
        <v>3776</v>
      </c>
      <c r="B2551" s="38" t="s">
        <v>3669</v>
      </c>
      <c r="C2551" s="38" t="s">
        <v>3775</v>
      </c>
      <c r="D2551" s="38">
        <v>50</v>
      </c>
      <c r="E2551" s="38" t="s">
        <v>792</v>
      </c>
    </row>
    <row r="2552" spans="1:5">
      <c r="A2552" s="38" t="s">
        <v>3774</v>
      </c>
      <c r="B2552" s="38" t="s">
        <v>3669</v>
      </c>
      <c r="C2552" s="38" t="s">
        <v>3773</v>
      </c>
      <c r="D2552" s="38">
        <v>50</v>
      </c>
      <c r="E2552" s="38" t="s">
        <v>792</v>
      </c>
    </row>
    <row r="2553" spans="1:5">
      <c r="A2553" s="38" t="s">
        <v>3772</v>
      </c>
      <c r="B2553" s="38" t="s">
        <v>3669</v>
      </c>
      <c r="C2553" s="38" t="s">
        <v>3771</v>
      </c>
      <c r="D2553" s="38">
        <v>50</v>
      </c>
      <c r="E2553" s="38" t="s">
        <v>792</v>
      </c>
    </row>
    <row r="2554" spans="1:5">
      <c r="A2554" s="38" t="s">
        <v>3770</v>
      </c>
      <c r="B2554" s="38" t="s">
        <v>3669</v>
      </c>
      <c r="C2554" s="38" t="s">
        <v>3769</v>
      </c>
      <c r="D2554" s="38">
        <v>50</v>
      </c>
      <c r="E2554" s="38" t="s">
        <v>792</v>
      </c>
    </row>
    <row r="2555" spans="1:5">
      <c r="A2555" s="38" t="s">
        <v>3768</v>
      </c>
      <c r="B2555" s="38" t="s">
        <v>3669</v>
      </c>
      <c r="C2555" s="38" t="s">
        <v>3767</v>
      </c>
      <c r="D2555" s="38">
        <v>50</v>
      </c>
      <c r="E2555" s="38" t="s">
        <v>792</v>
      </c>
    </row>
    <row r="2556" spans="1:5">
      <c r="A2556" s="38" t="s">
        <v>3766</v>
      </c>
      <c r="B2556" s="38" t="s">
        <v>3669</v>
      </c>
      <c r="C2556" s="38" t="s">
        <v>3765</v>
      </c>
      <c r="D2556" s="38">
        <v>50</v>
      </c>
      <c r="E2556" s="38" t="s">
        <v>792</v>
      </c>
    </row>
    <row r="2557" spans="1:5">
      <c r="A2557" s="38" t="s">
        <v>3764</v>
      </c>
      <c r="B2557" s="38" t="s">
        <v>3669</v>
      </c>
      <c r="C2557" s="38" t="s">
        <v>3763</v>
      </c>
      <c r="D2557" s="38">
        <v>50</v>
      </c>
      <c r="E2557" s="38" t="s">
        <v>792</v>
      </c>
    </row>
    <row r="2558" spans="1:5">
      <c r="A2558" s="38" t="s">
        <v>3762</v>
      </c>
      <c r="B2558" s="38" t="s">
        <v>3669</v>
      </c>
      <c r="C2558" s="38" t="s">
        <v>3761</v>
      </c>
      <c r="D2558" s="38">
        <v>50</v>
      </c>
      <c r="E2558" s="38" t="s">
        <v>792</v>
      </c>
    </row>
    <row r="2559" spans="1:5">
      <c r="A2559" s="38" t="s">
        <v>3760</v>
      </c>
      <c r="B2559" s="38" t="s">
        <v>3669</v>
      </c>
      <c r="C2559" s="38" t="s">
        <v>3759</v>
      </c>
      <c r="D2559" s="38">
        <v>50</v>
      </c>
      <c r="E2559" s="38" t="s">
        <v>792</v>
      </c>
    </row>
    <row r="2560" spans="1:5">
      <c r="A2560" s="38" t="s">
        <v>3758</v>
      </c>
      <c r="B2560" s="38" t="s">
        <v>3669</v>
      </c>
      <c r="C2560" s="38" t="s">
        <v>3757</v>
      </c>
      <c r="D2560" s="38">
        <v>50</v>
      </c>
      <c r="E2560" s="38" t="s">
        <v>792</v>
      </c>
    </row>
    <row r="2561" spans="1:5">
      <c r="A2561" s="38" t="s">
        <v>3756</v>
      </c>
      <c r="B2561" s="38" t="s">
        <v>3669</v>
      </c>
      <c r="C2561" s="38" t="s">
        <v>3755</v>
      </c>
      <c r="D2561" s="38">
        <v>50</v>
      </c>
      <c r="E2561" s="38" t="s">
        <v>792</v>
      </c>
    </row>
    <row r="2562" spans="1:5">
      <c r="A2562" s="38" t="s">
        <v>3754</v>
      </c>
      <c r="B2562" s="38" t="s">
        <v>3669</v>
      </c>
      <c r="C2562" s="38" t="s">
        <v>3753</v>
      </c>
      <c r="D2562" s="38">
        <v>50</v>
      </c>
      <c r="E2562" s="38" t="s">
        <v>792</v>
      </c>
    </row>
    <row r="2563" spans="1:5">
      <c r="A2563" s="38" t="s">
        <v>3752</v>
      </c>
      <c r="B2563" s="38" t="s">
        <v>3669</v>
      </c>
      <c r="C2563" s="38" t="s">
        <v>3751</v>
      </c>
      <c r="D2563" s="38">
        <v>50</v>
      </c>
      <c r="E2563" s="38" t="s">
        <v>792</v>
      </c>
    </row>
    <row r="2564" spans="1:5">
      <c r="A2564" s="38" t="s">
        <v>3750</v>
      </c>
      <c r="B2564" s="38" t="s">
        <v>3669</v>
      </c>
      <c r="C2564" s="38" t="s">
        <v>3749</v>
      </c>
      <c r="D2564" s="38">
        <v>50</v>
      </c>
      <c r="E2564" s="38" t="s">
        <v>792</v>
      </c>
    </row>
    <row r="2565" spans="1:5">
      <c r="A2565" s="38" t="s">
        <v>3748</v>
      </c>
      <c r="B2565" s="38" t="s">
        <v>3669</v>
      </c>
      <c r="C2565" s="38" t="s">
        <v>3747</v>
      </c>
      <c r="D2565" s="38">
        <v>50</v>
      </c>
      <c r="E2565" s="38" t="s">
        <v>792</v>
      </c>
    </row>
    <row r="2566" spans="1:5">
      <c r="A2566" s="38" t="s">
        <v>3746</v>
      </c>
      <c r="B2566" s="38" t="s">
        <v>3669</v>
      </c>
      <c r="C2566" s="38" t="s">
        <v>3745</v>
      </c>
      <c r="D2566" s="38">
        <v>50</v>
      </c>
      <c r="E2566" s="38" t="s">
        <v>792</v>
      </c>
    </row>
    <row r="2567" spans="1:5">
      <c r="A2567" s="38" t="s">
        <v>3744</v>
      </c>
      <c r="B2567" s="38" t="s">
        <v>3669</v>
      </c>
      <c r="C2567" s="38" t="s">
        <v>3743</v>
      </c>
      <c r="D2567" s="38">
        <v>50</v>
      </c>
      <c r="E2567" s="38" t="s">
        <v>792</v>
      </c>
    </row>
    <row r="2568" spans="1:5">
      <c r="A2568" s="38" t="s">
        <v>3742</v>
      </c>
      <c r="B2568" s="38" t="s">
        <v>3669</v>
      </c>
      <c r="C2568" s="38" t="s">
        <v>3741</v>
      </c>
      <c r="D2568" s="38">
        <v>50</v>
      </c>
      <c r="E2568" s="38" t="s">
        <v>792</v>
      </c>
    </row>
    <row r="2569" spans="1:5">
      <c r="A2569" s="38" t="s">
        <v>3740</v>
      </c>
      <c r="B2569" s="38" t="s">
        <v>3669</v>
      </c>
      <c r="C2569" s="38" t="s">
        <v>3739</v>
      </c>
      <c r="D2569" s="38">
        <v>50</v>
      </c>
      <c r="E2569" s="38" t="s">
        <v>792</v>
      </c>
    </row>
    <row r="2570" spans="1:5">
      <c r="A2570" s="38" t="s">
        <v>3738</v>
      </c>
      <c r="B2570" s="38" t="s">
        <v>3669</v>
      </c>
      <c r="C2570" s="38" t="s">
        <v>3695</v>
      </c>
      <c r="D2570" s="38">
        <v>50</v>
      </c>
      <c r="E2570" s="38" t="s">
        <v>792</v>
      </c>
    </row>
    <row r="2571" spans="1:5">
      <c r="A2571" s="38" t="s">
        <v>3737</v>
      </c>
      <c r="B2571" s="38" t="s">
        <v>3669</v>
      </c>
      <c r="C2571" s="38" t="s">
        <v>3695</v>
      </c>
      <c r="D2571" s="38">
        <v>50</v>
      </c>
      <c r="E2571" s="38" t="s">
        <v>792</v>
      </c>
    </row>
    <row r="2572" spans="1:5">
      <c r="A2572" s="38" t="s">
        <v>3736</v>
      </c>
      <c r="B2572" s="38" t="s">
        <v>3669</v>
      </c>
      <c r="C2572" s="38" t="s">
        <v>3693</v>
      </c>
      <c r="D2572" s="38">
        <v>50</v>
      </c>
      <c r="E2572" s="38" t="s">
        <v>792</v>
      </c>
    </row>
    <row r="2573" spans="1:5">
      <c r="A2573" s="38" t="s">
        <v>3735</v>
      </c>
      <c r="B2573" s="38" t="s">
        <v>3669</v>
      </c>
      <c r="C2573" s="38" t="s">
        <v>3693</v>
      </c>
      <c r="D2573" s="38">
        <v>50</v>
      </c>
      <c r="E2573" s="38" t="s">
        <v>792</v>
      </c>
    </row>
    <row r="2574" spans="1:5">
      <c r="A2574" s="38" t="s">
        <v>3734</v>
      </c>
      <c r="B2574" s="38" t="s">
        <v>3669</v>
      </c>
      <c r="C2574" s="38" t="s">
        <v>3691</v>
      </c>
      <c r="D2574" s="38">
        <v>50</v>
      </c>
      <c r="E2574" s="38" t="s">
        <v>792</v>
      </c>
    </row>
    <row r="2575" spans="1:5">
      <c r="A2575" s="38" t="s">
        <v>3733</v>
      </c>
      <c r="B2575" s="38" t="s">
        <v>3669</v>
      </c>
      <c r="C2575" s="38" t="s">
        <v>3691</v>
      </c>
      <c r="D2575" s="38">
        <v>50</v>
      </c>
      <c r="E2575" s="38" t="s">
        <v>792</v>
      </c>
    </row>
    <row r="2576" spans="1:5">
      <c r="A2576" s="38" t="s">
        <v>3732</v>
      </c>
      <c r="B2576" s="38" t="s">
        <v>3669</v>
      </c>
      <c r="C2576" s="38" t="s">
        <v>3689</v>
      </c>
      <c r="D2576" s="38">
        <v>50</v>
      </c>
      <c r="E2576" s="38" t="s">
        <v>792</v>
      </c>
    </row>
    <row r="2577" spans="1:5">
      <c r="A2577" s="38" t="s">
        <v>3731</v>
      </c>
      <c r="B2577" s="38" t="s">
        <v>3669</v>
      </c>
      <c r="C2577" s="38" t="s">
        <v>3689</v>
      </c>
      <c r="D2577" s="38">
        <v>50</v>
      </c>
      <c r="E2577" s="38" t="s">
        <v>792</v>
      </c>
    </row>
    <row r="2578" spans="1:5">
      <c r="A2578" s="38" t="s">
        <v>3730</v>
      </c>
      <c r="B2578" s="38" t="s">
        <v>3669</v>
      </c>
      <c r="C2578" s="38" t="s">
        <v>3687</v>
      </c>
      <c r="D2578" s="38">
        <v>50</v>
      </c>
      <c r="E2578" s="38" t="s">
        <v>792</v>
      </c>
    </row>
    <row r="2579" spans="1:5">
      <c r="A2579" s="38" t="s">
        <v>3729</v>
      </c>
      <c r="B2579" s="38" t="s">
        <v>3669</v>
      </c>
      <c r="C2579" s="38" t="s">
        <v>3687</v>
      </c>
      <c r="D2579" s="38">
        <v>50</v>
      </c>
      <c r="E2579" s="38" t="s">
        <v>792</v>
      </c>
    </row>
    <row r="2580" spans="1:5">
      <c r="A2580" s="38" t="s">
        <v>3728</v>
      </c>
      <c r="B2580" s="38" t="s">
        <v>3669</v>
      </c>
      <c r="C2580" s="38" t="s">
        <v>3685</v>
      </c>
      <c r="D2580" s="38">
        <v>50</v>
      </c>
      <c r="E2580" s="38" t="s">
        <v>792</v>
      </c>
    </row>
    <row r="2581" spans="1:5">
      <c r="A2581" s="38" t="s">
        <v>3727</v>
      </c>
      <c r="B2581" s="38" t="s">
        <v>3669</v>
      </c>
      <c r="C2581" s="38" t="s">
        <v>3685</v>
      </c>
      <c r="D2581" s="38">
        <v>50</v>
      </c>
      <c r="E2581" s="38" t="s">
        <v>792</v>
      </c>
    </row>
    <row r="2582" spans="1:5">
      <c r="A2582" s="38" t="s">
        <v>3726</v>
      </c>
      <c r="B2582" s="38" t="s">
        <v>3669</v>
      </c>
      <c r="C2582" s="38" t="s">
        <v>3683</v>
      </c>
      <c r="D2582" s="38">
        <v>50</v>
      </c>
      <c r="E2582" s="38" t="s">
        <v>792</v>
      </c>
    </row>
    <row r="2583" spans="1:5">
      <c r="A2583" s="38" t="s">
        <v>3725</v>
      </c>
      <c r="B2583" s="38" t="s">
        <v>3669</v>
      </c>
      <c r="C2583" s="38" t="s">
        <v>3683</v>
      </c>
      <c r="D2583" s="38">
        <v>50</v>
      </c>
      <c r="E2583" s="38" t="s">
        <v>792</v>
      </c>
    </row>
    <row r="2584" spans="1:5">
      <c r="A2584" s="38" t="s">
        <v>3724</v>
      </c>
      <c r="B2584" s="38" t="s">
        <v>3669</v>
      </c>
      <c r="C2584" s="38" t="s">
        <v>3681</v>
      </c>
      <c r="D2584" s="38">
        <v>50</v>
      </c>
      <c r="E2584" s="38" t="s">
        <v>792</v>
      </c>
    </row>
    <row r="2585" spans="1:5">
      <c r="A2585" s="38" t="s">
        <v>3723</v>
      </c>
      <c r="B2585" s="38" t="s">
        <v>3669</v>
      </c>
      <c r="C2585" s="38" t="s">
        <v>3681</v>
      </c>
      <c r="D2585" s="38">
        <v>50</v>
      </c>
      <c r="E2585" s="38" t="s">
        <v>792</v>
      </c>
    </row>
    <row r="2586" spans="1:5">
      <c r="A2586" s="38" t="s">
        <v>3722</v>
      </c>
      <c r="B2586" s="38" t="s">
        <v>3669</v>
      </c>
      <c r="C2586" s="38" t="s">
        <v>3679</v>
      </c>
      <c r="D2586" s="38">
        <v>50</v>
      </c>
      <c r="E2586" s="38" t="s">
        <v>792</v>
      </c>
    </row>
    <row r="2587" spans="1:5">
      <c r="A2587" s="38" t="s">
        <v>3721</v>
      </c>
      <c r="B2587" s="38" t="s">
        <v>3669</v>
      </c>
      <c r="C2587" s="38" t="s">
        <v>3679</v>
      </c>
      <c r="D2587" s="38">
        <v>50</v>
      </c>
      <c r="E2587" s="38" t="s">
        <v>792</v>
      </c>
    </row>
    <row r="2588" spans="1:5">
      <c r="A2588" s="38" t="s">
        <v>3720</v>
      </c>
      <c r="B2588" s="38" t="s">
        <v>3669</v>
      </c>
      <c r="C2588" s="38" t="s">
        <v>3677</v>
      </c>
      <c r="D2588" s="38">
        <v>50</v>
      </c>
      <c r="E2588" s="38" t="s">
        <v>792</v>
      </c>
    </row>
    <row r="2589" spans="1:5">
      <c r="A2589" s="38" t="s">
        <v>3719</v>
      </c>
      <c r="B2589" s="38" t="s">
        <v>3669</v>
      </c>
      <c r="C2589" s="38" t="s">
        <v>3677</v>
      </c>
      <c r="D2589" s="38">
        <v>50</v>
      </c>
      <c r="E2589" s="38" t="s">
        <v>792</v>
      </c>
    </row>
    <row r="2590" spans="1:5">
      <c r="A2590" s="38" t="s">
        <v>3718</v>
      </c>
      <c r="B2590" s="38" t="s">
        <v>3669</v>
      </c>
      <c r="C2590" s="38" t="s">
        <v>3675</v>
      </c>
      <c r="D2590" s="38">
        <v>50</v>
      </c>
      <c r="E2590" s="38" t="s">
        <v>792</v>
      </c>
    </row>
    <row r="2591" spans="1:5">
      <c r="A2591" s="38" t="s">
        <v>3717</v>
      </c>
      <c r="B2591" s="38" t="s">
        <v>3669</v>
      </c>
      <c r="C2591" s="38" t="s">
        <v>3675</v>
      </c>
      <c r="D2591" s="38">
        <v>50</v>
      </c>
      <c r="E2591" s="38" t="s">
        <v>792</v>
      </c>
    </row>
    <row r="2592" spans="1:5">
      <c r="A2592" s="38" t="s">
        <v>3716</v>
      </c>
      <c r="B2592" s="38" t="s">
        <v>3669</v>
      </c>
      <c r="C2592" s="38" t="s">
        <v>3673</v>
      </c>
      <c r="D2592" s="38">
        <v>50</v>
      </c>
      <c r="E2592" s="38" t="s">
        <v>792</v>
      </c>
    </row>
    <row r="2593" spans="1:5">
      <c r="A2593" s="38" t="s">
        <v>3715</v>
      </c>
      <c r="B2593" s="38" t="s">
        <v>3669</v>
      </c>
      <c r="C2593" s="38" t="s">
        <v>3673</v>
      </c>
      <c r="D2593" s="38">
        <v>50</v>
      </c>
      <c r="E2593" s="38" t="s">
        <v>792</v>
      </c>
    </row>
    <row r="2594" spans="1:5">
      <c r="A2594" s="38" t="s">
        <v>3714</v>
      </c>
      <c r="B2594" s="38" t="s">
        <v>3669</v>
      </c>
      <c r="C2594" s="38" t="s">
        <v>3671</v>
      </c>
      <c r="D2594" s="38">
        <v>50</v>
      </c>
      <c r="E2594" s="38" t="s">
        <v>792</v>
      </c>
    </row>
    <row r="2595" spans="1:5">
      <c r="A2595" s="38" t="s">
        <v>3713</v>
      </c>
      <c r="B2595" s="38" t="s">
        <v>3669</v>
      </c>
      <c r="C2595" s="38" t="s">
        <v>3671</v>
      </c>
      <c r="D2595" s="38">
        <v>50</v>
      </c>
      <c r="E2595" s="38" t="s">
        <v>792</v>
      </c>
    </row>
    <row r="2596" spans="1:5">
      <c r="A2596" s="38" t="s">
        <v>3712</v>
      </c>
      <c r="B2596" s="38" t="s">
        <v>3669</v>
      </c>
      <c r="C2596" s="38" t="s">
        <v>3668</v>
      </c>
      <c r="D2596" s="38">
        <v>50</v>
      </c>
      <c r="E2596" s="38" t="s">
        <v>792</v>
      </c>
    </row>
    <row r="2597" spans="1:5">
      <c r="A2597" s="38" t="s">
        <v>3711</v>
      </c>
      <c r="B2597" s="38" t="s">
        <v>3669</v>
      </c>
      <c r="C2597" s="38" t="s">
        <v>3668</v>
      </c>
      <c r="D2597" s="38">
        <v>50</v>
      </c>
      <c r="E2597" s="38" t="s">
        <v>792</v>
      </c>
    </row>
    <row r="2598" spans="1:5">
      <c r="A2598" s="38" t="s">
        <v>3710</v>
      </c>
      <c r="B2598" s="38" t="s">
        <v>3669</v>
      </c>
      <c r="C2598" s="38" t="s">
        <v>3695</v>
      </c>
      <c r="D2598" s="38">
        <v>50</v>
      </c>
      <c r="E2598" s="38" t="s">
        <v>792</v>
      </c>
    </row>
    <row r="2599" spans="1:5">
      <c r="A2599" s="38" t="s">
        <v>3709</v>
      </c>
      <c r="B2599" s="38" t="s">
        <v>3669</v>
      </c>
      <c r="C2599" s="38" t="s">
        <v>3693</v>
      </c>
      <c r="D2599" s="38">
        <v>50</v>
      </c>
      <c r="E2599" s="38" t="s">
        <v>792</v>
      </c>
    </row>
    <row r="2600" spans="1:5">
      <c r="A2600" s="38" t="s">
        <v>3708</v>
      </c>
      <c r="B2600" s="38" t="s">
        <v>3669</v>
      </c>
      <c r="C2600" s="38" t="s">
        <v>3691</v>
      </c>
      <c r="D2600" s="38">
        <v>50</v>
      </c>
      <c r="E2600" s="38" t="s">
        <v>792</v>
      </c>
    </row>
    <row r="2601" spans="1:5">
      <c r="A2601" s="38" t="s">
        <v>3707</v>
      </c>
      <c r="B2601" s="38" t="s">
        <v>3669</v>
      </c>
      <c r="C2601" s="38" t="s">
        <v>3689</v>
      </c>
      <c r="D2601" s="38">
        <v>50</v>
      </c>
      <c r="E2601" s="38" t="s">
        <v>792</v>
      </c>
    </row>
    <row r="2602" spans="1:5">
      <c r="A2602" s="38" t="s">
        <v>3706</v>
      </c>
      <c r="B2602" s="38" t="s">
        <v>3669</v>
      </c>
      <c r="C2602" s="38" t="s">
        <v>3687</v>
      </c>
      <c r="D2602" s="38">
        <v>50</v>
      </c>
      <c r="E2602" s="38" t="s">
        <v>792</v>
      </c>
    </row>
    <row r="2603" spans="1:5">
      <c r="A2603" s="38" t="s">
        <v>3705</v>
      </c>
      <c r="B2603" s="38" t="s">
        <v>3669</v>
      </c>
      <c r="C2603" s="38" t="s">
        <v>3685</v>
      </c>
      <c r="D2603" s="38">
        <v>50</v>
      </c>
      <c r="E2603" s="38" t="s">
        <v>792</v>
      </c>
    </row>
    <row r="2604" spans="1:5">
      <c r="A2604" s="38" t="s">
        <v>3704</v>
      </c>
      <c r="B2604" s="38" t="s">
        <v>3669</v>
      </c>
      <c r="C2604" s="38" t="s">
        <v>3683</v>
      </c>
      <c r="D2604" s="38">
        <v>50</v>
      </c>
      <c r="E2604" s="38" t="s">
        <v>792</v>
      </c>
    </row>
    <row r="2605" spans="1:5">
      <c r="A2605" s="38" t="s">
        <v>3703</v>
      </c>
      <c r="B2605" s="38" t="s">
        <v>3669</v>
      </c>
      <c r="C2605" s="38" t="s">
        <v>3681</v>
      </c>
      <c r="D2605" s="38">
        <v>50</v>
      </c>
      <c r="E2605" s="38" t="s">
        <v>792</v>
      </c>
    </row>
    <row r="2606" spans="1:5">
      <c r="A2606" s="38" t="s">
        <v>3702</v>
      </c>
      <c r="B2606" s="38" t="s">
        <v>3669</v>
      </c>
      <c r="C2606" s="38" t="s">
        <v>3679</v>
      </c>
      <c r="D2606" s="38">
        <v>50</v>
      </c>
      <c r="E2606" s="38" t="s">
        <v>792</v>
      </c>
    </row>
    <row r="2607" spans="1:5">
      <c r="A2607" s="38" t="s">
        <v>3701</v>
      </c>
      <c r="B2607" s="38" t="s">
        <v>3669</v>
      </c>
      <c r="C2607" s="38" t="s">
        <v>3677</v>
      </c>
      <c r="D2607" s="38">
        <v>50</v>
      </c>
      <c r="E2607" s="38" t="s">
        <v>792</v>
      </c>
    </row>
    <row r="2608" spans="1:5">
      <c r="A2608" s="38" t="s">
        <v>3700</v>
      </c>
      <c r="B2608" s="38" t="s">
        <v>3669</v>
      </c>
      <c r="C2608" s="38" t="s">
        <v>3675</v>
      </c>
      <c r="D2608" s="38">
        <v>50</v>
      </c>
      <c r="E2608" s="38" t="s">
        <v>792</v>
      </c>
    </row>
    <row r="2609" spans="1:5">
      <c r="A2609" s="38" t="s">
        <v>3699</v>
      </c>
      <c r="B2609" s="38" t="s">
        <v>3669</v>
      </c>
      <c r="C2609" s="38" t="s">
        <v>3673</v>
      </c>
      <c r="D2609" s="38">
        <v>50</v>
      </c>
      <c r="E2609" s="38" t="s">
        <v>792</v>
      </c>
    </row>
    <row r="2610" spans="1:5">
      <c r="A2610" s="38" t="s">
        <v>3698</v>
      </c>
      <c r="B2610" s="38" t="s">
        <v>3669</v>
      </c>
      <c r="C2610" s="38" t="s">
        <v>3671</v>
      </c>
      <c r="D2610" s="38">
        <v>50</v>
      </c>
      <c r="E2610" s="38" t="s">
        <v>792</v>
      </c>
    </row>
    <row r="2611" spans="1:5">
      <c r="A2611" s="38" t="s">
        <v>3697</v>
      </c>
      <c r="B2611" s="38" t="s">
        <v>3669</v>
      </c>
      <c r="C2611" s="38" t="s">
        <v>3668</v>
      </c>
      <c r="D2611" s="38">
        <v>50</v>
      </c>
      <c r="E2611" s="38" t="s">
        <v>792</v>
      </c>
    </row>
    <row r="2612" spans="1:5">
      <c r="A2612" s="38" t="s">
        <v>3696</v>
      </c>
      <c r="B2612" s="38" t="s">
        <v>3669</v>
      </c>
      <c r="C2612" s="38" t="s">
        <v>3695</v>
      </c>
      <c r="D2612" s="38">
        <v>50</v>
      </c>
      <c r="E2612" s="38" t="s">
        <v>792</v>
      </c>
    </row>
    <row r="2613" spans="1:5">
      <c r="A2613" s="38" t="s">
        <v>3694</v>
      </c>
      <c r="B2613" s="38" t="s">
        <v>3669</v>
      </c>
      <c r="C2613" s="38" t="s">
        <v>3693</v>
      </c>
      <c r="D2613" s="38">
        <v>50</v>
      </c>
      <c r="E2613" s="38" t="s">
        <v>792</v>
      </c>
    </row>
    <row r="2614" spans="1:5">
      <c r="A2614" s="38" t="s">
        <v>3692</v>
      </c>
      <c r="B2614" s="38" t="s">
        <v>3669</v>
      </c>
      <c r="C2614" s="38" t="s">
        <v>3691</v>
      </c>
      <c r="D2614" s="38">
        <v>50</v>
      </c>
      <c r="E2614" s="38" t="s">
        <v>792</v>
      </c>
    </row>
    <row r="2615" spans="1:5">
      <c r="A2615" s="38" t="s">
        <v>3690</v>
      </c>
      <c r="B2615" s="38" t="s">
        <v>3669</v>
      </c>
      <c r="C2615" s="38" t="s">
        <v>3689</v>
      </c>
      <c r="D2615" s="38">
        <v>50</v>
      </c>
      <c r="E2615" s="38" t="s">
        <v>792</v>
      </c>
    </row>
    <row r="2616" spans="1:5">
      <c r="A2616" s="38" t="s">
        <v>3688</v>
      </c>
      <c r="B2616" s="38" t="s">
        <v>3669</v>
      </c>
      <c r="C2616" s="38" t="s">
        <v>3687</v>
      </c>
      <c r="D2616" s="38">
        <v>50</v>
      </c>
      <c r="E2616" s="38" t="s">
        <v>792</v>
      </c>
    </row>
    <row r="2617" spans="1:5">
      <c r="A2617" s="38" t="s">
        <v>3686</v>
      </c>
      <c r="B2617" s="38" t="s">
        <v>3669</v>
      </c>
      <c r="C2617" s="38" t="s">
        <v>3685</v>
      </c>
      <c r="D2617" s="38">
        <v>50</v>
      </c>
      <c r="E2617" s="38" t="s">
        <v>792</v>
      </c>
    </row>
    <row r="2618" spans="1:5">
      <c r="A2618" s="38" t="s">
        <v>3684</v>
      </c>
      <c r="B2618" s="38" t="s">
        <v>3669</v>
      </c>
      <c r="C2618" s="38" t="s">
        <v>3683</v>
      </c>
      <c r="D2618" s="38">
        <v>50</v>
      </c>
      <c r="E2618" s="38" t="s">
        <v>792</v>
      </c>
    </row>
    <row r="2619" spans="1:5">
      <c r="A2619" s="38" t="s">
        <v>3682</v>
      </c>
      <c r="B2619" s="38" t="s">
        <v>3669</v>
      </c>
      <c r="C2619" s="38" t="s">
        <v>3681</v>
      </c>
      <c r="D2619" s="38">
        <v>50</v>
      </c>
      <c r="E2619" s="38" t="s">
        <v>792</v>
      </c>
    </row>
    <row r="2620" spans="1:5">
      <c r="A2620" s="38" t="s">
        <v>3680</v>
      </c>
      <c r="B2620" s="38" t="s">
        <v>3669</v>
      </c>
      <c r="C2620" s="38" t="s">
        <v>3679</v>
      </c>
      <c r="D2620" s="38">
        <v>50</v>
      </c>
      <c r="E2620" s="38" t="s">
        <v>792</v>
      </c>
    </row>
    <row r="2621" spans="1:5">
      <c r="A2621" s="38" t="s">
        <v>3678</v>
      </c>
      <c r="B2621" s="38" t="s">
        <v>3669</v>
      </c>
      <c r="C2621" s="38" t="s">
        <v>3677</v>
      </c>
      <c r="D2621" s="38">
        <v>50</v>
      </c>
      <c r="E2621" s="38" t="s">
        <v>792</v>
      </c>
    </row>
    <row r="2622" spans="1:5">
      <c r="A2622" s="38" t="s">
        <v>3676</v>
      </c>
      <c r="B2622" s="38" t="s">
        <v>3669</v>
      </c>
      <c r="C2622" s="38" t="s">
        <v>3675</v>
      </c>
      <c r="D2622" s="38">
        <v>50</v>
      </c>
      <c r="E2622" s="38" t="s">
        <v>792</v>
      </c>
    </row>
    <row r="2623" spans="1:5">
      <c r="A2623" s="38" t="s">
        <v>3674</v>
      </c>
      <c r="B2623" s="38" t="s">
        <v>3669</v>
      </c>
      <c r="C2623" s="38" t="s">
        <v>3673</v>
      </c>
      <c r="D2623" s="38">
        <v>50</v>
      </c>
      <c r="E2623" s="38" t="s">
        <v>792</v>
      </c>
    </row>
    <row r="2624" spans="1:5">
      <c r="A2624" s="38" t="s">
        <v>3672</v>
      </c>
      <c r="B2624" s="38" t="s">
        <v>3669</v>
      </c>
      <c r="C2624" s="38" t="s">
        <v>3671</v>
      </c>
      <c r="D2624" s="38">
        <v>50</v>
      </c>
      <c r="E2624" s="38" t="s">
        <v>792</v>
      </c>
    </row>
    <row r="2625" spans="1:5">
      <c r="A2625" s="38" t="s">
        <v>3670</v>
      </c>
      <c r="B2625" s="38" t="s">
        <v>3669</v>
      </c>
      <c r="C2625" s="38" t="s">
        <v>3668</v>
      </c>
      <c r="D2625" s="38">
        <v>50</v>
      </c>
      <c r="E2625" s="38" t="s">
        <v>792</v>
      </c>
    </row>
    <row r="2626" spans="1:5">
      <c r="A2626" s="38" t="s">
        <v>3667</v>
      </c>
      <c r="B2626" s="38" t="s">
        <v>3652</v>
      </c>
      <c r="C2626" s="38" t="s">
        <v>3666</v>
      </c>
      <c r="D2626" s="38">
        <v>50</v>
      </c>
      <c r="E2626" s="38" t="s">
        <v>792</v>
      </c>
    </row>
    <row r="2627" spans="1:5">
      <c r="A2627" s="38" t="s">
        <v>3665</v>
      </c>
      <c r="B2627" s="38" t="s">
        <v>3652</v>
      </c>
      <c r="C2627" s="38" t="s">
        <v>3664</v>
      </c>
      <c r="D2627" s="38">
        <v>50</v>
      </c>
      <c r="E2627" s="38" t="s">
        <v>792</v>
      </c>
    </row>
    <row r="2628" spans="1:5">
      <c r="A2628" s="38" t="s">
        <v>3663</v>
      </c>
      <c r="B2628" s="38" t="s">
        <v>3652</v>
      </c>
      <c r="C2628" s="38" t="s">
        <v>3662</v>
      </c>
      <c r="D2628" s="38">
        <v>50</v>
      </c>
      <c r="E2628" s="38" t="s">
        <v>792</v>
      </c>
    </row>
    <row r="2629" spans="1:5">
      <c r="A2629" s="38" t="s">
        <v>3661</v>
      </c>
      <c r="B2629" s="38" t="s">
        <v>3652</v>
      </c>
      <c r="C2629" s="38" t="s">
        <v>3660</v>
      </c>
      <c r="D2629" s="38">
        <v>50</v>
      </c>
      <c r="E2629" s="38" t="s">
        <v>792</v>
      </c>
    </row>
    <row r="2630" spans="1:5">
      <c r="A2630" s="38" t="s">
        <v>3659</v>
      </c>
      <c r="B2630" s="38" t="s">
        <v>3652</v>
      </c>
      <c r="C2630" s="38" t="s">
        <v>3658</v>
      </c>
      <c r="D2630" s="38">
        <v>50</v>
      </c>
      <c r="E2630" s="38" t="s">
        <v>792</v>
      </c>
    </row>
    <row r="2631" spans="1:5">
      <c r="A2631" s="38" t="s">
        <v>3657</v>
      </c>
      <c r="B2631" s="38" t="s">
        <v>3652</v>
      </c>
      <c r="C2631" s="38" t="s">
        <v>3656</v>
      </c>
      <c r="D2631" s="38">
        <v>50</v>
      </c>
      <c r="E2631" s="38" t="s">
        <v>792</v>
      </c>
    </row>
    <row r="2632" spans="1:5">
      <c r="A2632" s="38" t="s">
        <v>3655</v>
      </c>
      <c r="B2632" s="38" t="s">
        <v>3652</v>
      </c>
      <c r="C2632" s="38" t="s">
        <v>3654</v>
      </c>
      <c r="D2632" s="38">
        <v>50</v>
      </c>
      <c r="E2632" s="38" t="s">
        <v>792</v>
      </c>
    </row>
    <row r="2633" spans="1:5">
      <c r="A2633" s="38" t="s">
        <v>3653</v>
      </c>
      <c r="B2633" s="38" t="s">
        <v>3652</v>
      </c>
      <c r="C2633" s="38" t="s">
        <v>3651</v>
      </c>
      <c r="D2633" s="38">
        <v>50</v>
      </c>
      <c r="E2633" s="38" t="s">
        <v>792</v>
      </c>
    </row>
    <row r="2634" spans="1:5">
      <c r="A2634" s="38" t="s">
        <v>741</v>
      </c>
      <c r="B2634" s="38" t="s">
        <v>3650</v>
      </c>
      <c r="C2634" s="38" t="s">
        <v>3649</v>
      </c>
      <c r="D2634" s="38">
        <v>50</v>
      </c>
      <c r="E2634" s="38" t="s">
        <v>792</v>
      </c>
    </row>
    <row r="2635" spans="1:5">
      <c r="A2635" s="38" t="s">
        <v>3648</v>
      </c>
      <c r="B2635" s="38" t="s">
        <v>3629</v>
      </c>
      <c r="C2635" s="38" t="s">
        <v>3635</v>
      </c>
      <c r="D2635" s="38">
        <v>50</v>
      </c>
      <c r="E2635" s="38" t="s">
        <v>792</v>
      </c>
    </row>
    <row r="2636" spans="1:5">
      <c r="A2636" s="38" t="s">
        <v>3647</v>
      </c>
      <c r="B2636" s="38" t="s">
        <v>3629</v>
      </c>
      <c r="C2636" s="38" t="s">
        <v>3635</v>
      </c>
      <c r="D2636" s="38">
        <v>50</v>
      </c>
      <c r="E2636" s="38" t="s">
        <v>792</v>
      </c>
    </row>
    <row r="2637" spans="1:5">
      <c r="A2637" s="38" t="s">
        <v>3646</v>
      </c>
      <c r="B2637" s="38" t="s">
        <v>3629</v>
      </c>
      <c r="C2637" s="38" t="s">
        <v>3633</v>
      </c>
      <c r="D2637" s="38">
        <v>50</v>
      </c>
      <c r="E2637" s="38" t="s">
        <v>792</v>
      </c>
    </row>
    <row r="2638" spans="1:5">
      <c r="A2638" s="38" t="s">
        <v>3645</v>
      </c>
      <c r="B2638" s="38" t="s">
        <v>3629</v>
      </c>
      <c r="C2638" s="38" t="s">
        <v>3633</v>
      </c>
      <c r="D2638" s="38">
        <v>50</v>
      </c>
      <c r="E2638" s="38" t="s">
        <v>792</v>
      </c>
    </row>
    <row r="2639" spans="1:5">
      <c r="A2639" s="38" t="s">
        <v>3644</v>
      </c>
      <c r="B2639" s="38" t="s">
        <v>3629</v>
      </c>
      <c r="C2639" s="38" t="s">
        <v>3631</v>
      </c>
      <c r="D2639" s="38">
        <v>50</v>
      </c>
      <c r="E2639" s="38" t="s">
        <v>792</v>
      </c>
    </row>
    <row r="2640" spans="1:5">
      <c r="A2640" s="38" t="s">
        <v>3643</v>
      </c>
      <c r="B2640" s="38" t="s">
        <v>3629</v>
      </c>
      <c r="C2640" s="38" t="s">
        <v>3631</v>
      </c>
      <c r="D2640" s="38">
        <v>50</v>
      </c>
      <c r="E2640" s="38" t="s">
        <v>792</v>
      </c>
    </row>
    <row r="2641" spans="1:5">
      <c r="A2641" s="38" t="s">
        <v>3642</v>
      </c>
      <c r="B2641" s="38" t="s">
        <v>3629</v>
      </c>
      <c r="C2641" s="38" t="s">
        <v>3628</v>
      </c>
      <c r="D2641" s="38">
        <v>50</v>
      </c>
      <c r="E2641" s="38" t="s">
        <v>792</v>
      </c>
    </row>
    <row r="2642" spans="1:5">
      <c r="A2642" s="38" t="s">
        <v>3641</v>
      </c>
      <c r="B2642" s="38" t="s">
        <v>3629</v>
      </c>
      <c r="C2642" s="38" t="s">
        <v>3628</v>
      </c>
      <c r="D2642" s="38">
        <v>50</v>
      </c>
      <c r="E2642" s="38" t="s">
        <v>792</v>
      </c>
    </row>
    <row r="2643" spans="1:5">
      <c r="A2643" s="38" t="s">
        <v>3640</v>
      </c>
      <c r="B2643" s="38" t="s">
        <v>3629</v>
      </c>
      <c r="C2643" s="38" t="s">
        <v>3635</v>
      </c>
      <c r="D2643" s="38">
        <v>50</v>
      </c>
      <c r="E2643" s="38" t="s">
        <v>792</v>
      </c>
    </row>
    <row r="2644" spans="1:5">
      <c r="A2644" s="38" t="s">
        <v>3639</v>
      </c>
      <c r="B2644" s="38" t="s">
        <v>3629</v>
      </c>
      <c r="C2644" s="38" t="s">
        <v>3633</v>
      </c>
      <c r="D2644" s="38">
        <v>50</v>
      </c>
      <c r="E2644" s="38" t="s">
        <v>792</v>
      </c>
    </row>
    <row r="2645" spans="1:5">
      <c r="A2645" s="38" t="s">
        <v>3638</v>
      </c>
      <c r="B2645" s="38" t="s">
        <v>3629</v>
      </c>
      <c r="C2645" s="38" t="s">
        <v>3631</v>
      </c>
      <c r="D2645" s="38">
        <v>50</v>
      </c>
      <c r="E2645" s="38" t="s">
        <v>792</v>
      </c>
    </row>
    <row r="2646" spans="1:5">
      <c r="A2646" s="38" t="s">
        <v>3637</v>
      </c>
      <c r="B2646" s="38" t="s">
        <v>3629</v>
      </c>
      <c r="C2646" s="38" t="s">
        <v>3628</v>
      </c>
      <c r="D2646" s="38">
        <v>50</v>
      </c>
      <c r="E2646" s="38" t="s">
        <v>792</v>
      </c>
    </row>
    <row r="2647" spans="1:5">
      <c r="A2647" s="38" t="s">
        <v>3636</v>
      </c>
      <c r="B2647" s="38" t="s">
        <v>3629</v>
      </c>
      <c r="C2647" s="38" t="s">
        <v>3635</v>
      </c>
      <c r="D2647" s="38">
        <v>50</v>
      </c>
      <c r="E2647" s="38" t="s">
        <v>792</v>
      </c>
    </row>
    <row r="2648" spans="1:5">
      <c r="A2648" s="38" t="s">
        <v>3634</v>
      </c>
      <c r="B2648" s="38" t="s">
        <v>3629</v>
      </c>
      <c r="C2648" s="38" t="s">
        <v>3633</v>
      </c>
      <c r="D2648" s="38">
        <v>50</v>
      </c>
      <c r="E2648" s="38" t="s">
        <v>792</v>
      </c>
    </row>
    <row r="2649" spans="1:5">
      <c r="A2649" s="38" t="s">
        <v>3632</v>
      </c>
      <c r="B2649" s="38" t="s">
        <v>3629</v>
      </c>
      <c r="C2649" s="38" t="s">
        <v>3631</v>
      </c>
      <c r="D2649" s="38">
        <v>50</v>
      </c>
      <c r="E2649" s="38" t="s">
        <v>792</v>
      </c>
    </row>
    <row r="2650" spans="1:5">
      <c r="A2650" s="38" t="s">
        <v>3630</v>
      </c>
      <c r="B2650" s="38" t="s">
        <v>3629</v>
      </c>
      <c r="C2650" s="38" t="s">
        <v>3628</v>
      </c>
      <c r="D2650" s="38">
        <v>50</v>
      </c>
      <c r="E2650" s="38" t="s">
        <v>792</v>
      </c>
    </row>
    <row r="2651" spans="1:5">
      <c r="A2651" s="38" t="s">
        <v>3627</v>
      </c>
      <c r="B2651" s="38" t="s">
        <v>3624</v>
      </c>
      <c r="C2651" s="38" t="s">
        <v>3626</v>
      </c>
      <c r="D2651" s="38">
        <v>50</v>
      </c>
      <c r="E2651" s="38" t="s">
        <v>792</v>
      </c>
    </row>
    <row r="2652" spans="1:5">
      <c r="A2652" s="38" t="s">
        <v>3625</v>
      </c>
      <c r="B2652" s="38" t="s">
        <v>3624</v>
      </c>
      <c r="C2652" s="38" t="s">
        <v>3623</v>
      </c>
      <c r="D2652" s="38">
        <v>50</v>
      </c>
      <c r="E2652" s="38" t="s">
        <v>792</v>
      </c>
    </row>
    <row r="2653" spans="1:5">
      <c r="A2653" s="38" t="s">
        <v>3622</v>
      </c>
      <c r="B2653" s="38" t="s">
        <v>3614</v>
      </c>
      <c r="C2653" s="38" t="s">
        <v>3618</v>
      </c>
      <c r="D2653" s="38">
        <v>50</v>
      </c>
      <c r="E2653" s="38" t="s">
        <v>792</v>
      </c>
    </row>
    <row r="2654" spans="1:5">
      <c r="A2654" s="38" t="s">
        <v>3621</v>
      </c>
      <c r="B2654" s="38" t="s">
        <v>3614</v>
      </c>
      <c r="C2654" s="38" t="s">
        <v>3616</v>
      </c>
      <c r="D2654" s="38">
        <v>50</v>
      </c>
      <c r="E2654" s="38" t="s">
        <v>792</v>
      </c>
    </row>
    <row r="2655" spans="1:5">
      <c r="A2655" s="38" t="s">
        <v>3620</v>
      </c>
      <c r="B2655" s="38" t="s">
        <v>3614</v>
      </c>
      <c r="C2655" s="38" t="s">
        <v>3613</v>
      </c>
      <c r="D2655" s="38">
        <v>50</v>
      </c>
      <c r="E2655" s="38" t="s">
        <v>792</v>
      </c>
    </row>
    <row r="2656" spans="1:5">
      <c r="A2656" s="38" t="s">
        <v>3619</v>
      </c>
      <c r="B2656" s="38" t="s">
        <v>3614</v>
      </c>
      <c r="C2656" s="38" t="s">
        <v>3618</v>
      </c>
      <c r="D2656" s="38">
        <v>50</v>
      </c>
      <c r="E2656" s="38" t="s">
        <v>792</v>
      </c>
    </row>
    <row r="2657" spans="1:5">
      <c r="A2657" s="38" t="s">
        <v>3617</v>
      </c>
      <c r="B2657" s="38" t="s">
        <v>3614</v>
      </c>
      <c r="C2657" s="38" t="s">
        <v>3616</v>
      </c>
      <c r="D2657" s="38">
        <v>50</v>
      </c>
      <c r="E2657" s="38" t="s">
        <v>792</v>
      </c>
    </row>
    <row r="2658" spans="1:5">
      <c r="A2658" s="38" t="s">
        <v>3615</v>
      </c>
      <c r="B2658" s="38" t="s">
        <v>3614</v>
      </c>
      <c r="C2658" s="38" t="s">
        <v>3613</v>
      </c>
      <c r="D2658" s="38">
        <v>50</v>
      </c>
      <c r="E2658" s="38" t="s">
        <v>792</v>
      </c>
    </row>
    <row r="2659" spans="1:5">
      <c r="A2659" s="38" t="s">
        <v>3612</v>
      </c>
      <c r="B2659" s="38" t="s">
        <v>3598</v>
      </c>
      <c r="C2659" s="38" t="s">
        <v>3607</v>
      </c>
      <c r="D2659" s="38">
        <v>50</v>
      </c>
      <c r="E2659" s="38" t="s">
        <v>792</v>
      </c>
    </row>
    <row r="2660" spans="1:5">
      <c r="A2660" s="38" t="s">
        <v>3611</v>
      </c>
      <c r="B2660" s="38" t="s">
        <v>3598</v>
      </c>
      <c r="C2660" s="38" t="s">
        <v>3606</v>
      </c>
      <c r="D2660" s="38">
        <v>50</v>
      </c>
      <c r="E2660" s="38" t="s">
        <v>792</v>
      </c>
    </row>
    <row r="2661" spans="1:5">
      <c r="A2661" s="38" t="s">
        <v>3610</v>
      </c>
      <c r="B2661" s="38" t="s">
        <v>3598</v>
      </c>
      <c r="C2661" s="38" t="s">
        <v>3296</v>
      </c>
      <c r="D2661" s="38">
        <v>50</v>
      </c>
      <c r="E2661" s="38" t="s">
        <v>792</v>
      </c>
    </row>
    <row r="2662" spans="1:5">
      <c r="A2662" s="38" t="s">
        <v>3609</v>
      </c>
      <c r="B2662" s="38" t="s">
        <v>3598</v>
      </c>
      <c r="C2662" s="38" t="s">
        <v>998</v>
      </c>
      <c r="D2662" s="38">
        <v>50</v>
      </c>
      <c r="E2662" s="38" t="s">
        <v>792</v>
      </c>
    </row>
    <row r="2663" spans="1:5">
      <c r="A2663" s="38" t="s">
        <v>3608</v>
      </c>
      <c r="B2663" s="38" t="s">
        <v>3598</v>
      </c>
      <c r="C2663" s="38" t="s">
        <v>3607</v>
      </c>
      <c r="D2663" s="38">
        <v>50</v>
      </c>
      <c r="E2663" s="38" t="s">
        <v>792</v>
      </c>
    </row>
    <row r="2664" spans="1:5">
      <c r="A2664" s="38" t="s">
        <v>641</v>
      </c>
      <c r="B2664" s="38" t="s">
        <v>3598</v>
      </c>
      <c r="C2664" s="38" t="s">
        <v>3606</v>
      </c>
      <c r="D2664" s="38">
        <v>50</v>
      </c>
      <c r="E2664" s="38" t="s">
        <v>792</v>
      </c>
    </row>
    <row r="2665" spans="1:5">
      <c r="A2665" s="38" t="s">
        <v>3605</v>
      </c>
      <c r="B2665" s="38" t="s">
        <v>3598</v>
      </c>
      <c r="C2665" s="38" t="s">
        <v>3296</v>
      </c>
      <c r="D2665" s="38">
        <v>50</v>
      </c>
      <c r="E2665" s="38" t="s">
        <v>792</v>
      </c>
    </row>
    <row r="2666" spans="1:5">
      <c r="A2666" s="38" t="s">
        <v>3604</v>
      </c>
      <c r="B2666" s="38" t="s">
        <v>3598</v>
      </c>
      <c r="C2666" s="38" t="s">
        <v>998</v>
      </c>
      <c r="D2666" s="38">
        <v>50</v>
      </c>
      <c r="E2666" s="38" t="s">
        <v>792</v>
      </c>
    </row>
    <row r="2667" spans="1:5">
      <c r="A2667" s="38" t="s">
        <v>3603</v>
      </c>
      <c r="B2667" s="38" t="s">
        <v>3598</v>
      </c>
      <c r="C2667" s="38" t="s">
        <v>3600</v>
      </c>
      <c r="D2667" s="38">
        <v>50</v>
      </c>
      <c r="E2667" s="38" t="s">
        <v>792</v>
      </c>
    </row>
    <row r="2668" spans="1:5">
      <c r="A2668" s="38" t="s">
        <v>3602</v>
      </c>
      <c r="B2668" s="38" t="s">
        <v>3598</v>
      </c>
      <c r="C2668" s="38" t="s">
        <v>3600</v>
      </c>
      <c r="D2668" s="38">
        <v>50</v>
      </c>
      <c r="E2668" s="38" t="s">
        <v>792</v>
      </c>
    </row>
    <row r="2669" spans="1:5">
      <c r="A2669" s="38" t="s">
        <v>639</v>
      </c>
      <c r="B2669" s="38" t="s">
        <v>3598</v>
      </c>
      <c r="C2669" s="38" t="s">
        <v>3600</v>
      </c>
      <c r="D2669" s="38">
        <v>50</v>
      </c>
      <c r="E2669" s="38" t="s">
        <v>792</v>
      </c>
    </row>
    <row r="2670" spans="1:5">
      <c r="A2670" s="38" t="s">
        <v>3601</v>
      </c>
      <c r="B2670" s="38" t="s">
        <v>3598</v>
      </c>
      <c r="C2670" s="38" t="s">
        <v>3597</v>
      </c>
      <c r="D2670" s="38">
        <v>50</v>
      </c>
      <c r="E2670" s="38" t="s">
        <v>792</v>
      </c>
    </row>
    <row r="2671" spans="1:5">
      <c r="A2671" s="38" t="s">
        <v>640</v>
      </c>
      <c r="B2671" s="38" t="s">
        <v>3598</v>
      </c>
      <c r="C2671" s="38" t="s">
        <v>3600</v>
      </c>
      <c r="D2671" s="38">
        <v>50</v>
      </c>
      <c r="E2671" s="38" t="s">
        <v>792</v>
      </c>
    </row>
    <row r="2672" spans="1:5">
      <c r="A2672" s="38" t="s">
        <v>3599</v>
      </c>
      <c r="B2672" s="38" t="s">
        <v>3598</v>
      </c>
      <c r="C2672" s="38" t="s">
        <v>3597</v>
      </c>
      <c r="D2672" s="38">
        <v>50</v>
      </c>
      <c r="E2672" s="38" t="s">
        <v>792</v>
      </c>
    </row>
    <row r="2673" spans="1:5">
      <c r="A2673" s="38" t="s">
        <v>3596</v>
      </c>
      <c r="B2673" s="38" t="s">
        <v>3594</v>
      </c>
      <c r="C2673" s="38" t="s">
        <v>3593</v>
      </c>
      <c r="D2673" s="38">
        <v>50</v>
      </c>
      <c r="E2673" s="38" t="s">
        <v>792</v>
      </c>
    </row>
    <row r="2674" spans="1:5">
      <c r="A2674" s="38" t="s">
        <v>3595</v>
      </c>
      <c r="B2674" s="38" t="s">
        <v>3594</v>
      </c>
      <c r="C2674" s="38" t="s">
        <v>3593</v>
      </c>
      <c r="D2674" s="38">
        <v>50</v>
      </c>
      <c r="E2674" s="38" t="s">
        <v>792</v>
      </c>
    </row>
    <row r="2675" spans="1:5">
      <c r="A2675" s="38" t="s">
        <v>3592</v>
      </c>
      <c r="B2675" s="38" t="s">
        <v>3584</v>
      </c>
      <c r="C2675" s="38" t="s">
        <v>3588</v>
      </c>
      <c r="D2675" s="38">
        <v>50</v>
      </c>
      <c r="E2675" s="38" t="s">
        <v>792</v>
      </c>
    </row>
    <row r="2676" spans="1:5">
      <c r="A2676" s="38" t="s">
        <v>3591</v>
      </c>
      <c r="B2676" s="38" t="s">
        <v>3584</v>
      </c>
      <c r="C2676" s="38" t="s">
        <v>3586</v>
      </c>
      <c r="D2676" s="38">
        <v>50</v>
      </c>
      <c r="E2676" s="38" t="s">
        <v>792</v>
      </c>
    </row>
    <row r="2677" spans="1:5">
      <c r="A2677" s="38" t="s">
        <v>3590</v>
      </c>
      <c r="B2677" s="38" t="s">
        <v>3584</v>
      </c>
      <c r="C2677" s="38" t="s">
        <v>3583</v>
      </c>
      <c r="D2677" s="38">
        <v>50</v>
      </c>
      <c r="E2677" s="38" t="s">
        <v>792</v>
      </c>
    </row>
    <row r="2678" spans="1:5">
      <c r="A2678" s="38" t="s">
        <v>3589</v>
      </c>
      <c r="B2678" s="38" t="s">
        <v>3584</v>
      </c>
      <c r="C2678" s="38" t="s">
        <v>3588</v>
      </c>
      <c r="D2678" s="38">
        <v>50</v>
      </c>
      <c r="E2678" s="38" t="s">
        <v>792</v>
      </c>
    </row>
    <row r="2679" spans="1:5">
      <c r="A2679" s="38" t="s">
        <v>3587</v>
      </c>
      <c r="B2679" s="38" t="s">
        <v>3584</v>
      </c>
      <c r="C2679" s="38" t="s">
        <v>3586</v>
      </c>
      <c r="D2679" s="38">
        <v>50</v>
      </c>
      <c r="E2679" s="38" t="s">
        <v>792</v>
      </c>
    </row>
    <row r="2680" spans="1:5">
      <c r="A2680" s="38" t="s">
        <v>3585</v>
      </c>
      <c r="B2680" s="38" t="s">
        <v>3584</v>
      </c>
      <c r="C2680" s="38" t="s">
        <v>3583</v>
      </c>
      <c r="D2680" s="38">
        <v>50</v>
      </c>
      <c r="E2680" s="38" t="s">
        <v>792</v>
      </c>
    </row>
    <row r="2681" spans="1:5">
      <c r="A2681" s="38" t="s">
        <v>3582</v>
      </c>
      <c r="B2681" s="38" t="s">
        <v>3571</v>
      </c>
      <c r="C2681" s="38" t="s">
        <v>3575</v>
      </c>
      <c r="D2681" s="38">
        <v>50</v>
      </c>
      <c r="E2681" s="38" t="s">
        <v>792</v>
      </c>
    </row>
    <row r="2682" spans="1:5">
      <c r="A2682" s="38" t="s">
        <v>3581</v>
      </c>
      <c r="B2682" s="38" t="s">
        <v>3571</v>
      </c>
      <c r="C2682" s="38" t="s">
        <v>3573</v>
      </c>
      <c r="D2682" s="38">
        <v>50</v>
      </c>
      <c r="E2682" s="38" t="s">
        <v>792</v>
      </c>
    </row>
    <row r="2683" spans="1:5">
      <c r="A2683" s="38" t="s">
        <v>3580</v>
      </c>
      <c r="B2683" s="38" t="s">
        <v>3571</v>
      </c>
      <c r="C2683" s="38" t="s">
        <v>3570</v>
      </c>
      <c r="D2683" s="38">
        <v>50</v>
      </c>
      <c r="E2683" s="38" t="s">
        <v>792</v>
      </c>
    </row>
    <row r="2684" spans="1:5">
      <c r="A2684" s="38" t="s">
        <v>3579</v>
      </c>
      <c r="B2684" s="38" t="s">
        <v>3571</v>
      </c>
      <c r="C2684" s="38" t="s">
        <v>3575</v>
      </c>
      <c r="D2684" s="38">
        <v>50</v>
      </c>
      <c r="E2684" s="38" t="s">
        <v>792</v>
      </c>
    </row>
    <row r="2685" spans="1:5">
      <c r="A2685" s="38" t="s">
        <v>3578</v>
      </c>
      <c r="B2685" s="38" t="s">
        <v>3571</v>
      </c>
      <c r="C2685" s="38" t="s">
        <v>3573</v>
      </c>
      <c r="D2685" s="38">
        <v>50</v>
      </c>
      <c r="E2685" s="38" t="s">
        <v>792</v>
      </c>
    </row>
    <row r="2686" spans="1:5">
      <c r="A2686" s="38" t="s">
        <v>3577</v>
      </c>
      <c r="B2686" s="38" t="s">
        <v>3571</v>
      </c>
      <c r="C2686" s="38" t="s">
        <v>3570</v>
      </c>
      <c r="D2686" s="38">
        <v>50</v>
      </c>
      <c r="E2686" s="38" t="s">
        <v>792</v>
      </c>
    </row>
    <row r="2687" spans="1:5">
      <c r="A2687" s="38" t="s">
        <v>3576</v>
      </c>
      <c r="B2687" s="38" t="s">
        <v>3571</v>
      </c>
      <c r="C2687" s="38" t="s">
        <v>3575</v>
      </c>
      <c r="D2687" s="38">
        <v>50</v>
      </c>
      <c r="E2687" s="38" t="s">
        <v>792</v>
      </c>
    </row>
    <row r="2688" spans="1:5">
      <c r="A2688" s="38" t="s">
        <v>3574</v>
      </c>
      <c r="B2688" s="38" t="s">
        <v>3571</v>
      </c>
      <c r="C2688" s="38" t="s">
        <v>3573</v>
      </c>
      <c r="D2688" s="38">
        <v>50</v>
      </c>
      <c r="E2688" s="38" t="s">
        <v>792</v>
      </c>
    </row>
    <row r="2689" spans="1:5">
      <c r="A2689" s="38" t="s">
        <v>3572</v>
      </c>
      <c r="B2689" s="38" t="s">
        <v>3571</v>
      </c>
      <c r="C2689" s="38" t="s">
        <v>3570</v>
      </c>
      <c r="D2689" s="38">
        <v>50</v>
      </c>
      <c r="E2689" s="38" t="s">
        <v>792</v>
      </c>
    </row>
    <row r="2690" spans="1:5">
      <c r="A2690" s="38" t="s">
        <v>3569</v>
      </c>
      <c r="B2690" s="38" t="s">
        <v>3568</v>
      </c>
      <c r="C2690" s="38" t="s">
        <v>3567</v>
      </c>
      <c r="D2690" s="38">
        <v>50</v>
      </c>
      <c r="E2690" s="38" t="s">
        <v>792</v>
      </c>
    </row>
    <row r="2691" spans="1:5">
      <c r="A2691" s="38" t="s">
        <v>3566</v>
      </c>
      <c r="B2691" s="38" t="s">
        <v>3550</v>
      </c>
      <c r="C2691" s="38" t="s">
        <v>3558</v>
      </c>
      <c r="D2691" s="38">
        <v>50</v>
      </c>
      <c r="E2691" s="38" t="s">
        <v>792</v>
      </c>
    </row>
    <row r="2692" spans="1:5">
      <c r="A2692" s="38" t="s">
        <v>3565</v>
      </c>
      <c r="B2692" s="38" t="s">
        <v>3550</v>
      </c>
      <c r="C2692" s="38" t="s">
        <v>3554</v>
      </c>
      <c r="D2692" s="38">
        <v>50</v>
      </c>
      <c r="E2692" s="38" t="s">
        <v>792</v>
      </c>
    </row>
    <row r="2693" spans="1:5">
      <c r="A2693" s="38" t="s">
        <v>3564</v>
      </c>
      <c r="B2693" s="38" t="s">
        <v>3550</v>
      </c>
      <c r="C2693" s="38" t="s">
        <v>3558</v>
      </c>
      <c r="D2693" s="38">
        <v>50</v>
      </c>
      <c r="E2693" s="38" t="s">
        <v>792</v>
      </c>
    </row>
    <row r="2694" spans="1:5">
      <c r="A2694" s="38" t="s">
        <v>3563</v>
      </c>
      <c r="B2694" s="38" t="s">
        <v>3550</v>
      </c>
      <c r="C2694" s="38" t="s">
        <v>3556</v>
      </c>
      <c r="D2694" s="38">
        <v>50</v>
      </c>
      <c r="E2694" s="38" t="s">
        <v>792</v>
      </c>
    </row>
    <row r="2695" spans="1:5">
      <c r="A2695" s="38" t="s">
        <v>3562</v>
      </c>
      <c r="B2695" s="38" t="s">
        <v>3550</v>
      </c>
      <c r="C2695" s="38" t="s">
        <v>3554</v>
      </c>
      <c r="D2695" s="38">
        <v>50</v>
      </c>
      <c r="E2695" s="38" t="s">
        <v>792</v>
      </c>
    </row>
    <row r="2696" spans="1:5">
      <c r="A2696" s="38" t="s">
        <v>3561</v>
      </c>
      <c r="B2696" s="38" t="s">
        <v>3550</v>
      </c>
      <c r="C2696" s="38" t="s">
        <v>3552</v>
      </c>
      <c r="D2696" s="38">
        <v>50</v>
      </c>
      <c r="E2696" s="38" t="s">
        <v>792</v>
      </c>
    </row>
    <row r="2697" spans="1:5">
      <c r="A2697" s="38" t="s">
        <v>3560</v>
      </c>
      <c r="B2697" s="38" t="s">
        <v>3550</v>
      </c>
      <c r="C2697" s="38" t="s">
        <v>3549</v>
      </c>
      <c r="D2697" s="38">
        <v>50</v>
      </c>
      <c r="E2697" s="38" t="s">
        <v>792</v>
      </c>
    </row>
    <row r="2698" spans="1:5">
      <c r="A2698" s="38" t="s">
        <v>3559</v>
      </c>
      <c r="B2698" s="38" t="s">
        <v>3550</v>
      </c>
      <c r="C2698" s="38" t="s">
        <v>3558</v>
      </c>
      <c r="D2698" s="38">
        <v>50</v>
      </c>
      <c r="E2698" s="38" t="s">
        <v>792</v>
      </c>
    </row>
    <row r="2699" spans="1:5">
      <c r="A2699" s="38" t="s">
        <v>3557</v>
      </c>
      <c r="B2699" s="38" t="s">
        <v>3550</v>
      </c>
      <c r="C2699" s="38" t="s">
        <v>3556</v>
      </c>
      <c r="D2699" s="38">
        <v>50</v>
      </c>
      <c r="E2699" s="38" t="s">
        <v>792</v>
      </c>
    </row>
    <row r="2700" spans="1:5">
      <c r="A2700" s="38" t="s">
        <v>3555</v>
      </c>
      <c r="B2700" s="38" t="s">
        <v>3550</v>
      </c>
      <c r="C2700" s="38" t="s">
        <v>3554</v>
      </c>
      <c r="D2700" s="38">
        <v>50</v>
      </c>
      <c r="E2700" s="38" t="s">
        <v>792</v>
      </c>
    </row>
    <row r="2701" spans="1:5">
      <c r="A2701" s="38" t="s">
        <v>3553</v>
      </c>
      <c r="B2701" s="38" t="s">
        <v>3550</v>
      </c>
      <c r="C2701" s="38" t="s">
        <v>3552</v>
      </c>
      <c r="D2701" s="38">
        <v>50</v>
      </c>
      <c r="E2701" s="38" t="s">
        <v>792</v>
      </c>
    </row>
    <row r="2702" spans="1:5">
      <c r="A2702" s="38" t="s">
        <v>3551</v>
      </c>
      <c r="B2702" s="38" t="s">
        <v>3550</v>
      </c>
      <c r="C2702" s="38" t="s">
        <v>3549</v>
      </c>
      <c r="D2702" s="38">
        <v>50</v>
      </c>
      <c r="E2702" s="38" t="s">
        <v>792</v>
      </c>
    </row>
    <row r="2703" spans="1:5">
      <c r="A2703" s="38" t="s">
        <v>3548</v>
      </c>
      <c r="B2703" s="38" t="s">
        <v>3547</v>
      </c>
      <c r="C2703" s="38" t="s">
        <v>3546</v>
      </c>
      <c r="D2703" s="38">
        <v>50</v>
      </c>
      <c r="E2703" s="38" t="s">
        <v>792</v>
      </c>
    </row>
    <row r="2704" spans="1:5">
      <c r="A2704" s="38" t="s">
        <v>3545</v>
      </c>
      <c r="B2704" s="38" t="s">
        <v>3542</v>
      </c>
      <c r="C2704" s="38" t="s">
        <v>3541</v>
      </c>
      <c r="D2704" s="38">
        <v>50</v>
      </c>
      <c r="E2704" s="38" t="s">
        <v>792</v>
      </c>
    </row>
    <row r="2705" spans="1:5">
      <c r="A2705" s="38" t="s">
        <v>3544</v>
      </c>
      <c r="B2705" s="38" t="s">
        <v>3542</v>
      </c>
      <c r="C2705" s="38" t="s">
        <v>3541</v>
      </c>
      <c r="D2705" s="38">
        <v>50</v>
      </c>
      <c r="E2705" s="38" t="s">
        <v>792</v>
      </c>
    </row>
    <row r="2706" spans="1:5">
      <c r="A2706" s="38" t="s">
        <v>3543</v>
      </c>
      <c r="B2706" s="38" t="s">
        <v>3542</v>
      </c>
      <c r="C2706" s="38" t="s">
        <v>3541</v>
      </c>
      <c r="D2706" s="38">
        <v>50</v>
      </c>
      <c r="E2706" s="38" t="s">
        <v>792</v>
      </c>
    </row>
    <row r="2707" spans="1:5">
      <c r="A2707" s="38" t="s">
        <v>3540</v>
      </c>
      <c r="B2707" s="38" t="s">
        <v>3372</v>
      </c>
      <c r="C2707" s="38" t="s">
        <v>3457</v>
      </c>
      <c r="D2707" s="38">
        <v>50</v>
      </c>
      <c r="E2707" s="38" t="s">
        <v>792</v>
      </c>
    </row>
    <row r="2708" spans="1:5">
      <c r="A2708" s="38" t="s">
        <v>3539</v>
      </c>
      <c r="B2708" s="38" t="s">
        <v>3372</v>
      </c>
      <c r="C2708" s="38" t="s">
        <v>3455</v>
      </c>
      <c r="D2708" s="38">
        <v>50</v>
      </c>
      <c r="E2708" s="38" t="s">
        <v>792</v>
      </c>
    </row>
    <row r="2709" spans="1:5">
      <c r="A2709" s="38" t="s">
        <v>225</v>
      </c>
      <c r="B2709" s="38" t="s">
        <v>3372</v>
      </c>
      <c r="C2709" s="38" t="s">
        <v>3454</v>
      </c>
      <c r="D2709" s="38">
        <v>50</v>
      </c>
      <c r="E2709" s="38" t="s">
        <v>792</v>
      </c>
    </row>
    <row r="2710" spans="1:5">
      <c r="A2710" s="38" t="s">
        <v>3538</v>
      </c>
      <c r="B2710" s="38" t="s">
        <v>3372</v>
      </c>
      <c r="C2710" s="38" t="s">
        <v>3454</v>
      </c>
      <c r="D2710" s="38">
        <v>50</v>
      </c>
      <c r="E2710" s="38" t="s">
        <v>792</v>
      </c>
    </row>
    <row r="2711" spans="1:5">
      <c r="A2711" s="38" t="s">
        <v>228</v>
      </c>
      <c r="B2711" s="38" t="s">
        <v>3372</v>
      </c>
      <c r="C2711" s="38" t="s">
        <v>3453</v>
      </c>
      <c r="D2711" s="38">
        <v>50</v>
      </c>
      <c r="E2711" s="38" t="s">
        <v>792</v>
      </c>
    </row>
    <row r="2712" spans="1:5">
      <c r="A2712" s="38" t="s">
        <v>3537</v>
      </c>
      <c r="B2712" s="38" t="s">
        <v>3372</v>
      </c>
      <c r="C2712" s="38" t="s">
        <v>3453</v>
      </c>
      <c r="D2712" s="38">
        <v>50</v>
      </c>
      <c r="E2712" s="38" t="s">
        <v>792</v>
      </c>
    </row>
    <row r="2713" spans="1:5">
      <c r="A2713" s="38" t="s">
        <v>231</v>
      </c>
      <c r="B2713" s="38" t="s">
        <v>3372</v>
      </c>
      <c r="C2713" s="38" t="s">
        <v>3452</v>
      </c>
      <c r="D2713" s="38">
        <v>50</v>
      </c>
      <c r="E2713" s="38" t="s">
        <v>792</v>
      </c>
    </row>
    <row r="2714" spans="1:5">
      <c r="A2714" s="38" t="s">
        <v>3536</v>
      </c>
      <c r="B2714" s="38" t="s">
        <v>3372</v>
      </c>
      <c r="C2714" s="38" t="s">
        <v>3452</v>
      </c>
      <c r="D2714" s="38">
        <v>50</v>
      </c>
      <c r="E2714" s="38" t="s">
        <v>792</v>
      </c>
    </row>
    <row r="2715" spans="1:5">
      <c r="A2715" s="38" t="s">
        <v>234</v>
      </c>
      <c r="B2715" s="38" t="s">
        <v>3372</v>
      </c>
      <c r="C2715" s="38" t="s">
        <v>3451</v>
      </c>
      <c r="D2715" s="38">
        <v>50</v>
      </c>
      <c r="E2715" s="38" t="s">
        <v>792</v>
      </c>
    </row>
    <row r="2716" spans="1:5">
      <c r="A2716" s="38" t="s">
        <v>3535</v>
      </c>
      <c r="B2716" s="38" t="s">
        <v>3372</v>
      </c>
      <c r="C2716" s="38" t="s">
        <v>3451</v>
      </c>
      <c r="D2716" s="38">
        <v>50</v>
      </c>
      <c r="E2716" s="38" t="s">
        <v>792</v>
      </c>
    </row>
    <row r="2717" spans="1:5">
      <c r="A2717" s="38" t="s">
        <v>237</v>
      </c>
      <c r="B2717" s="38" t="s">
        <v>3372</v>
      </c>
      <c r="C2717" s="38" t="s">
        <v>3450</v>
      </c>
      <c r="D2717" s="38">
        <v>50</v>
      </c>
      <c r="E2717" s="38" t="s">
        <v>792</v>
      </c>
    </row>
    <row r="2718" spans="1:5">
      <c r="A2718" s="38" t="s">
        <v>3534</v>
      </c>
      <c r="B2718" s="38" t="s">
        <v>3372</v>
      </c>
      <c r="C2718" s="38" t="s">
        <v>3450</v>
      </c>
      <c r="D2718" s="38">
        <v>50</v>
      </c>
      <c r="E2718" s="38" t="s">
        <v>792</v>
      </c>
    </row>
    <row r="2719" spans="1:5">
      <c r="A2719" s="38" t="s">
        <v>3533</v>
      </c>
      <c r="B2719" s="38" t="s">
        <v>3372</v>
      </c>
      <c r="C2719" s="38" t="s">
        <v>3448</v>
      </c>
      <c r="D2719" s="38">
        <v>50</v>
      </c>
      <c r="E2719" s="38" t="s">
        <v>792</v>
      </c>
    </row>
    <row r="2720" spans="1:5">
      <c r="A2720" s="38" t="s">
        <v>3532</v>
      </c>
      <c r="B2720" s="38" t="s">
        <v>3372</v>
      </c>
      <c r="C2720" s="38" t="s">
        <v>3448</v>
      </c>
      <c r="D2720" s="38">
        <v>50</v>
      </c>
      <c r="E2720" s="38" t="s">
        <v>792</v>
      </c>
    </row>
    <row r="2721" spans="1:5">
      <c r="A2721" s="38" t="s">
        <v>240</v>
      </c>
      <c r="B2721" s="38" t="s">
        <v>3372</v>
      </c>
      <c r="C2721" s="38" t="s">
        <v>3447</v>
      </c>
      <c r="D2721" s="38">
        <v>50</v>
      </c>
      <c r="E2721" s="38" t="s">
        <v>792</v>
      </c>
    </row>
    <row r="2722" spans="1:5">
      <c r="A2722" s="38" t="s">
        <v>3531</v>
      </c>
      <c r="B2722" s="38" t="s">
        <v>3372</v>
      </c>
      <c r="C2722" s="38" t="s">
        <v>3447</v>
      </c>
      <c r="D2722" s="38">
        <v>50</v>
      </c>
      <c r="E2722" s="38" t="s">
        <v>792</v>
      </c>
    </row>
    <row r="2723" spans="1:5">
      <c r="A2723" s="38" t="s">
        <v>243</v>
      </c>
      <c r="B2723" s="38" t="s">
        <v>3372</v>
      </c>
      <c r="C2723" s="38" t="s">
        <v>3446</v>
      </c>
      <c r="D2723" s="38">
        <v>50</v>
      </c>
      <c r="E2723" s="38" t="s">
        <v>792</v>
      </c>
    </row>
    <row r="2724" spans="1:5">
      <c r="A2724" s="38" t="s">
        <v>3530</v>
      </c>
      <c r="B2724" s="38" t="s">
        <v>3372</v>
      </c>
      <c r="C2724" s="38" t="s">
        <v>3446</v>
      </c>
      <c r="D2724" s="38">
        <v>50</v>
      </c>
      <c r="E2724" s="38" t="s">
        <v>792</v>
      </c>
    </row>
    <row r="2725" spans="1:5">
      <c r="A2725" s="38" t="s">
        <v>3529</v>
      </c>
      <c r="B2725" s="38" t="s">
        <v>3372</v>
      </c>
      <c r="C2725" s="38" t="s">
        <v>3444</v>
      </c>
      <c r="D2725" s="38">
        <v>50</v>
      </c>
      <c r="E2725" s="38" t="s">
        <v>792</v>
      </c>
    </row>
    <row r="2726" spans="1:5">
      <c r="A2726" s="38" t="s">
        <v>3528</v>
      </c>
      <c r="B2726" s="38" t="s">
        <v>3372</v>
      </c>
      <c r="C2726" s="38" t="s">
        <v>3444</v>
      </c>
      <c r="D2726" s="38">
        <v>50</v>
      </c>
      <c r="E2726" s="38" t="s">
        <v>792</v>
      </c>
    </row>
    <row r="2727" spans="1:5">
      <c r="A2727" s="38" t="s">
        <v>246</v>
      </c>
      <c r="B2727" s="38" t="s">
        <v>3372</v>
      </c>
      <c r="C2727" s="38" t="s">
        <v>3443</v>
      </c>
      <c r="D2727" s="38">
        <v>50</v>
      </c>
      <c r="E2727" s="38" t="s">
        <v>792</v>
      </c>
    </row>
    <row r="2728" spans="1:5">
      <c r="A2728" s="38" t="s">
        <v>3527</v>
      </c>
      <c r="B2728" s="38" t="s">
        <v>3372</v>
      </c>
      <c r="C2728" s="38" t="s">
        <v>3443</v>
      </c>
      <c r="D2728" s="38">
        <v>50</v>
      </c>
      <c r="E2728" s="38" t="s">
        <v>792</v>
      </c>
    </row>
    <row r="2729" spans="1:5">
      <c r="A2729" s="38" t="s">
        <v>249</v>
      </c>
      <c r="B2729" s="38" t="s">
        <v>3372</v>
      </c>
      <c r="C2729" s="38" t="s">
        <v>3442</v>
      </c>
      <c r="D2729" s="38">
        <v>50</v>
      </c>
      <c r="E2729" s="38" t="s">
        <v>792</v>
      </c>
    </row>
    <row r="2730" spans="1:5">
      <c r="A2730" s="38" t="s">
        <v>3526</v>
      </c>
      <c r="B2730" s="38" t="s">
        <v>3372</v>
      </c>
      <c r="C2730" s="38" t="s">
        <v>3442</v>
      </c>
      <c r="D2730" s="38">
        <v>50</v>
      </c>
      <c r="E2730" s="38" t="s">
        <v>792</v>
      </c>
    </row>
    <row r="2731" spans="1:5">
      <c r="A2731" s="38" t="s">
        <v>252</v>
      </c>
      <c r="B2731" s="38" t="s">
        <v>3372</v>
      </c>
      <c r="C2731" s="38" t="s">
        <v>3441</v>
      </c>
      <c r="D2731" s="38">
        <v>50</v>
      </c>
      <c r="E2731" s="38" t="s">
        <v>792</v>
      </c>
    </row>
    <row r="2732" spans="1:5">
      <c r="A2732" s="38" t="s">
        <v>3525</v>
      </c>
      <c r="B2732" s="38" t="s">
        <v>3372</v>
      </c>
      <c r="C2732" s="38" t="s">
        <v>3441</v>
      </c>
      <c r="D2732" s="38">
        <v>50</v>
      </c>
      <c r="E2732" s="38" t="s">
        <v>792</v>
      </c>
    </row>
    <row r="2733" spans="1:5">
      <c r="A2733" s="38" t="s">
        <v>255</v>
      </c>
      <c r="B2733" s="38" t="s">
        <v>3372</v>
      </c>
      <c r="C2733" s="38" t="s">
        <v>3440</v>
      </c>
      <c r="D2733" s="38">
        <v>50</v>
      </c>
      <c r="E2733" s="38" t="s">
        <v>792</v>
      </c>
    </row>
    <row r="2734" spans="1:5">
      <c r="A2734" s="38" t="s">
        <v>3524</v>
      </c>
      <c r="B2734" s="38" t="s">
        <v>3372</v>
      </c>
      <c r="C2734" s="38" t="s">
        <v>3440</v>
      </c>
      <c r="D2734" s="38">
        <v>50</v>
      </c>
      <c r="E2734" s="38" t="s">
        <v>792</v>
      </c>
    </row>
    <row r="2735" spans="1:5">
      <c r="A2735" s="38" t="s">
        <v>258</v>
      </c>
      <c r="B2735" s="38" t="s">
        <v>3372</v>
      </c>
      <c r="C2735" s="38" t="s">
        <v>3439</v>
      </c>
      <c r="D2735" s="38">
        <v>50</v>
      </c>
      <c r="E2735" s="38" t="s">
        <v>792</v>
      </c>
    </row>
    <row r="2736" spans="1:5">
      <c r="A2736" s="38" t="s">
        <v>3523</v>
      </c>
      <c r="B2736" s="38" t="s">
        <v>3372</v>
      </c>
      <c r="C2736" s="38" t="s">
        <v>3439</v>
      </c>
      <c r="D2736" s="38">
        <v>50</v>
      </c>
      <c r="E2736" s="38" t="s">
        <v>792</v>
      </c>
    </row>
    <row r="2737" spans="1:5">
      <c r="A2737" s="38" t="s">
        <v>261</v>
      </c>
      <c r="B2737" s="38" t="s">
        <v>3372</v>
      </c>
      <c r="C2737" s="38" t="s">
        <v>3438</v>
      </c>
      <c r="D2737" s="38">
        <v>50</v>
      </c>
      <c r="E2737" s="38" t="s">
        <v>792</v>
      </c>
    </row>
    <row r="2738" spans="1:5">
      <c r="A2738" s="38" t="s">
        <v>3522</v>
      </c>
      <c r="B2738" s="38" t="s">
        <v>3372</v>
      </c>
      <c r="C2738" s="38" t="s">
        <v>3438</v>
      </c>
      <c r="D2738" s="38">
        <v>50</v>
      </c>
      <c r="E2738" s="38" t="s">
        <v>792</v>
      </c>
    </row>
    <row r="2739" spans="1:5">
      <c r="A2739" s="38" t="s">
        <v>264</v>
      </c>
      <c r="B2739" s="38" t="s">
        <v>3372</v>
      </c>
      <c r="C2739" s="38" t="s">
        <v>3437</v>
      </c>
      <c r="D2739" s="38">
        <v>50</v>
      </c>
      <c r="E2739" s="38" t="s">
        <v>792</v>
      </c>
    </row>
    <row r="2740" spans="1:5">
      <c r="A2740" s="38" t="s">
        <v>3521</v>
      </c>
      <c r="B2740" s="38" t="s">
        <v>3372</v>
      </c>
      <c r="C2740" s="38" t="s">
        <v>3437</v>
      </c>
      <c r="D2740" s="38">
        <v>50</v>
      </c>
      <c r="E2740" s="38" t="s">
        <v>792</v>
      </c>
    </row>
    <row r="2741" spans="1:5">
      <c r="A2741" s="38" t="s">
        <v>267</v>
      </c>
      <c r="B2741" s="38" t="s">
        <v>3372</v>
      </c>
      <c r="C2741" s="38" t="s">
        <v>3436</v>
      </c>
      <c r="D2741" s="38">
        <v>50</v>
      </c>
      <c r="E2741" s="38" t="s">
        <v>792</v>
      </c>
    </row>
    <row r="2742" spans="1:5">
      <c r="A2742" s="38" t="s">
        <v>3520</v>
      </c>
      <c r="B2742" s="38" t="s">
        <v>3372</v>
      </c>
      <c r="C2742" s="38" t="s">
        <v>3436</v>
      </c>
      <c r="D2742" s="38">
        <v>50</v>
      </c>
      <c r="E2742" s="38" t="s">
        <v>792</v>
      </c>
    </row>
    <row r="2743" spans="1:5">
      <c r="A2743" s="38" t="s">
        <v>3519</v>
      </c>
      <c r="B2743" s="38" t="s">
        <v>3372</v>
      </c>
      <c r="C2743" s="38" t="s">
        <v>3434</v>
      </c>
      <c r="D2743" s="38">
        <v>50</v>
      </c>
      <c r="E2743" s="38" t="s">
        <v>792</v>
      </c>
    </row>
    <row r="2744" spans="1:5">
      <c r="A2744" s="38" t="s">
        <v>3518</v>
      </c>
      <c r="B2744" s="38" t="s">
        <v>3372</v>
      </c>
      <c r="C2744" s="38" t="s">
        <v>3434</v>
      </c>
      <c r="D2744" s="38">
        <v>50</v>
      </c>
      <c r="E2744" s="38" t="s">
        <v>792</v>
      </c>
    </row>
    <row r="2745" spans="1:5">
      <c r="A2745" s="38" t="s">
        <v>270</v>
      </c>
      <c r="B2745" s="38" t="s">
        <v>3372</v>
      </c>
      <c r="C2745" s="38" t="s">
        <v>3433</v>
      </c>
      <c r="D2745" s="38">
        <v>50</v>
      </c>
      <c r="E2745" s="38" t="s">
        <v>792</v>
      </c>
    </row>
    <row r="2746" spans="1:5">
      <c r="A2746" s="38" t="s">
        <v>3517</v>
      </c>
      <c r="B2746" s="38" t="s">
        <v>3372</v>
      </c>
      <c r="C2746" s="38" t="s">
        <v>3433</v>
      </c>
      <c r="D2746" s="38">
        <v>50</v>
      </c>
      <c r="E2746" s="38" t="s">
        <v>792</v>
      </c>
    </row>
    <row r="2747" spans="1:5">
      <c r="A2747" s="38" t="s">
        <v>273</v>
      </c>
      <c r="B2747" s="38" t="s">
        <v>3372</v>
      </c>
      <c r="C2747" s="38" t="s">
        <v>3432</v>
      </c>
      <c r="D2747" s="38">
        <v>50</v>
      </c>
      <c r="E2747" s="38" t="s">
        <v>792</v>
      </c>
    </row>
    <row r="2748" spans="1:5">
      <c r="A2748" s="38" t="s">
        <v>3516</v>
      </c>
      <c r="B2748" s="38" t="s">
        <v>3372</v>
      </c>
      <c r="C2748" s="38" t="s">
        <v>3432</v>
      </c>
      <c r="D2748" s="38">
        <v>50</v>
      </c>
      <c r="E2748" s="38" t="s">
        <v>792</v>
      </c>
    </row>
    <row r="2749" spans="1:5">
      <c r="A2749" s="38" t="s">
        <v>3515</v>
      </c>
      <c r="B2749" s="38" t="s">
        <v>3372</v>
      </c>
      <c r="C2749" s="38" t="s">
        <v>3430</v>
      </c>
      <c r="D2749" s="38">
        <v>50</v>
      </c>
      <c r="E2749" s="38" t="s">
        <v>792</v>
      </c>
    </row>
    <row r="2750" spans="1:5">
      <c r="A2750" s="38" t="s">
        <v>3514</v>
      </c>
      <c r="B2750" s="38" t="s">
        <v>3372</v>
      </c>
      <c r="C2750" s="38" t="s">
        <v>3430</v>
      </c>
      <c r="D2750" s="38">
        <v>50</v>
      </c>
      <c r="E2750" s="38" t="s">
        <v>792</v>
      </c>
    </row>
    <row r="2751" spans="1:5">
      <c r="A2751" s="38" t="s">
        <v>276</v>
      </c>
      <c r="B2751" s="38" t="s">
        <v>3372</v>
      </c>
      <c r="C2751" s="38" t="s">
        <v>3429</v>
      </c>
      <c r="D2751" s="38">
        <v>50</v>
      </c>
      <c r="E2751" s="38" t="s">
        <v>792</v>
      </c>
    </row>
    <row r="2752" spans="1:5">
      <c r="A2752" s="38" t="s">
        <v>3513</v>
      </c>
      <c r="B2752" s="38" t="s">
        <v>3372</v>
      </c>
      <c r="C2752" s="38" t="s">
        <v>3429</v>
      </c>
      <c r="D2752" s="38">
        <v>50</v>
      </c>
      <c r="E2752" s="38" t="s">
        <v>792</v>
      </c>
    </row>
    <row r="2753" spans="1:5">
      <c r="A2753" s="38" t="s">
        <v>3512</v>
      </c>
      <c r="B2753" s="38" t="s">
        <v>3372</v>
      </c>
      <c r="C2753" s="38" t="s">
        <v>3427</v>
      </c>
      <c r="D2753" s="38">
        <v>50</v>
      </c>
      <c r="E2753" s="38" t="s">
        <v>792</v>
      </c>
    </row>
    <row r="2754" spans="1:5">
      <c r="A2754" s="38" t="s">
        <v>3511</v>
      </c>
      <c r="B2754" s="38" t="s">
        <v>3372</v>
      </c>
      <c r="C2754" s="38" t="s">
        <v>3427</v>
      </c>
      <c r="D2754" s="38">
        <v>50</v>
      </c>
      <c r="E2754" s="38" t="s">
        <v>792</v>
      </c>
    </row>
    <row r="2755" spans="1:5">
      <c r="A2755" s="38" t="s">
        <v>279</v>
      </c>
      <c r="B2755" s="38" t="s">
        <v>3372</v>
      </c>
      <c r="C2755" s="38" t="s">
        <v>3426</v>
      </c>
      <c r="D2755" s="38">
        <v>50</v>
      </c>
      <c r="E2755" s="38" t="s">
        <v>792</v>
      </c>
    </row>
    <row r="2756" spans="1:5">
      <c r="A2756" s="38" t="s">
        <v>3510</v>
      </c>
      <c r="B2756" s="38" t="s">
        <v>3372</v>
      </c>
      <c r="C2756" s="38" t="s">
        <v>3426</v>
      </c>
      <c r="D2756" s="38">
        <v>50</v>
      </c>
      <c r="E2756" s="38" t="s">
        <v>792</v>
      </c>
    </row>
    <row r="2757" spans="1:5">
      <c r="A2757" s="38" t="s">
        <v>3509</v>
      </c>
      <c r="B2757" s="38" t="s">
        <v>3372</v>
      </c>
      <c r="C2757" s="38" t="s">
        <v>3424</v>
      </c>
      <c r="D2757" s="38">
        <v>50</v>
      </c>
      <c r="E2757" s="38" t="s">
        <v>792</v>
      </c>
    </row>
    <row r="2758" spans="1:5">
      <c r="A2758" s="38" t="s">
        <v>3508</v>
      </c>
      <c r="B2758" s="38" t="s">
        <v>3372</v>
      </c>
      <c r="C2758" s="38" t="s">
        <v>3424</v>
      </c>
      <c r="D2758" s="38">
        <v>50</v>
      </c>
      <c r="E2758" s="38" t="s">
        <v>792</v>
      </c>
    </row>
    <row r="2759" spans="1:5">
      <c r="A2759" s="38" t="s">
        <v>282</v>
      </c>
      <c r="B2759" s="38" t="s">
        <v>3372</v>
      </c>
      <c r="C2759" s="38" t="s">
        <v>3423</v>
      </c>
      <c r="D2759" s="38">
        <v>50</v>
      </c>
      <c r="E2759" s="38" t="s">
        <v>792</v>
      </c>
    </row>
    <row r="2760" spans="1:5">
      <c r="A2760" s="38" t="s">
        <v>3507</v>
      </c>
      <c r="B2760" s="38" t="s">
        <v>3372</v>
      </c>
      <c r="C2760" s="38" t="s">
        <v>3423</v>
      </c>
      <c r="D2760" s="38">
        <v>50</v>
      </c>
      <c r="E2760" s="38" t="s">
        <v>792</v>
      </c>
    </row>
    <row r="2761" spans="1:5">
      <c r="A2761" s="38" t="s">
        <v>285</v>
      </c>
      <c r="B2761" s="38" t="s">
        <v>3372</v>
      </c>
      <c r="C2761" s="38" t="s">
        <v>3422</v>
      </c>
      <c r="D2761" s="38">
        <v>50</v>
      </c>
      <c r="E2761" s="38" t="s">
        <v>792</v>
      </c>
    </row>
    <row r="2762" spans="1:5">
      <c r="A2762" s="38" t="s">
        <v>3506</v>
      </c>
      <c r="B2762" s="38" t="s">
        <v>3372</v>
      </c>
      <c r="C2762" s="38" t="s">
        <v>3422</v>
      </c>
      <c r="D2762" s="38">
        <v>50</v>
      </c>
      <c r="E2762" s="38" t="s">
        <v>792</v>
      </c>
    </row>
    <row r="2763" spans="1:5">
      <c r="A2763" s="38" t="s">
        <v>288</v>
      </c>
      <c r="B2763" s="38" t="s">
        <v>3372</v>
      </c>
      <c r="C2763" s="38" t="s">
        <v>3421</v>
      </c>
      <c r="D2763" s="38">
        <v>50</v>
      </c>
      <c r="E2763" s="38" t="s">
        <v>792</v>
      </c>
    </row>
    <row r="2764" spans="1:5">
      <c r="A2764" s="38" t="s">
        <v>3505</v>
      </c>
      <c r="B2764" s="38" t="s">
        <v>3372</v>
      </c>
      <c r="C2764" s="38" t="s">
        <v>3421</v>
      </c>
      <c r="D2764" s="38">
        <v>50</v>
      </c>
      <c r="E2764" s="38" t="s">
        <v>792</v>
      </c>
    </row>
    <row r="2765" spans="1:5">
      <c r="A2765" s="38" t="s">
        <v>291</v>
      </c>
      <c r="B2765" s="38" t="s">
        <v>3372</v>
      </c>
      <c r="C2765" s="38" t="s">
        <v>3420</v>
      </c>
      <c r="D2765" s="38">
        <v>50</v>
      </c>
      <c r="E2765" s="38" t="s">
        <v>792</v>
      </c>
    </row>
    <row r="2766" spans="1:5">
      <c r="A2766" s="38" t="s">
        <v>3504</v>
      </c>
      <c r="B2766" s="38" t="s">
        <v>3372</v>
      </c>
      <c r="C2766" s="38" t="s">
        <v>3420</v>
      </c>
      <c r="D2766" s="38">
        <v>50</v>
      </c>
      <c r="E2766" s="38" t="s">
        <v>792</v>
      </c>
    </row>
    <row r="2767" spans="1:5">
      <c r="A2767" s="38" t="s">
        <v>294</v>
      </c>
      <c r="B2767" s="38" t="s">
        <v>3372</v>
      </c>
      <c r="C2767" s="38" t="s">
        <v>3419</v>
      </c>
      <c r="D2767" s="38">
        <v>50</v>
      </c>
      <c r="E2767" s="38" t="s">
        <v>792</v>
      </c>
    </row>
    <row r="2768" spans="1:5">
      <c r="A2768" s="38" t="s">
        <v>3503</v>
      </c>
      <c r="B2768" s="38" t="s">
        <v>3372</v>
      </c>
      <c r="C2768" s="38" t="s">
        <v>3419</v>
      </c>
      <c r="D2768" s="38">
        <v>50</v>
      </c>
      <c r="E2768" s="38" t="s">
        <v>792</v>
      </c>
    </row>
    <row r="2769" spans="1:5">
      <c r="A2769" s="38" t="s">
        <v>297</v>
      </c>
      <c r="B2769" s="38" t="s">
        <v>3372</v>
      </c>
      <c r="C2769" s="38" t="s">
        <v>3418</v>
      </c>
      <c r="D2769" s="38">
        <v>50</v>
      </c>
      <c r="E2769" s="38" t="s">
        <v>792</v>
      </c>
    </row>
    <row r="2770" spans="1:5">
      <c r="A2770" s="38" t="s">
        <v>3502</v>
      </c>
      <c r="B2770" s="38" t="s">
        <v>3372</v>
      </c>
      <c r="C2770" s="38" t="s">
        <v>3418</v>
      </c>
      <c r="D2770" s="38">
        <v>50</v>
      </c>
      <c r="E2770" s="38" t="s">
        <v>792</v>
      </c>
    </row>
    <row r="2771" spans="1:5">
      <c r="A2771" s="38" t="s">
        <v>3501</v>
      </c>
      <c r="B2771" s="38" t="s">
        <v>3372</v>
      </c>
      <c r="C2771" s="38" t="s">
        <v>3416</v>
      </c>
      <c r="D2771" s="38">
        <v>50</v>
      </c>
      <c r="E2771" s="38" t="s">
        <v>792</v>
      </c>
    </row>
    <row r="2772" spans="1:5">
      <c r="A2772" s="38" t="s">
        <v>3500</v>
      </c>
      <c r="B2772" s="38" t="s">
        <v>3372</v>
      </c>
      <c r="C2772" s="38" t="s">
        <v>3416</v>
      </c>
      <c r="D2772" s="38">
        <v>50</v>
      </c>
      <c r="E2772" s="38" t="s">
        <v>792</v>
      </c>
    </row>
    <row r="2773" spans="1:5">
      <c r="A2773" s="38" t="s">
        <v>300</v>
      </c>
      <c r="B2773" s="38" t="s">
        <v>3372</v>
      </c>
      <c r="C2773" s="38" t="s">
        <v>3415</v>
      </c>
      <c r="D2773" s="38">
        <v>50</v>
      </c>
      <c r="E2773" s="38" t="s">
        <v>792</v>
      </c>
    </row>
    <row r="2774" spans="1:5">
      <c r="A2774" s="38" t="s">
        <v>3499</v>
      </c>
      <c r="B2774" s="38" t="s">
        <v>3372</v>
      </c>
      <c r="C2774" s="38" t="s">
        <v>3415</v>
      </c>
      <c r="D2774" s="38">
        <v>50</v>
      </c>
      <c r="E2774" s="38" t="s">
        <v>792</v>
      </c>
    </row>
    <row r="2775" spans="1:5">
      <c r="A2775" s="38" t="s">
        <v>303</v>
      </c>
      <c r="B2775" s="38" t="s">
        <v>3372</v>
      </c>
      <c r="C2775" s="38" t="s">
        <v>3414</v>
      </c>
      <c r="D2775" s="38">
        <v>50</v>
      </c>
      <c r="E2775" s="38" t="s">
        <v>792</v>
      </c>
    </row>
    <row r="2776" spans="1:5">
      <c r="A2776" s="38" t="s">
        <v>3498</v>
      </c>
      <c r="B2776" s="38" t="s">
        <v>3372</v>
      </c>
      <c r="C2776" s="38" t="s">
        <v>3414</v>
      </c>
      <c r="D2776" s="38">
        <v>50</v>
      </c>
      <c r="E2776" s="38" t="s">
        <v>792</v>
      </c>
    </row>
    <row r="2777" spans="1:5">
      <c r="A2777" s="38" t="s">
        <v>306</v>
      </c>
      <c r="B2777" s="38" t="s">
        <v>3372</v>
      </c>
      <c r="C2777" s="38" t="s">
        <v>3413</v>
      </c>
      <c r="D2777" s="38">
        <v>50</v>
      </c>
      <c r="E2777" s="38" t="s">
        <v>792</v>
      </c>
    </row>
    <row r="2778" spans="1:5">
      <c r="A2778" s="38" t="s">
        <v>3497</v>
      </c>
      <c r="B2778" s="38" t="s">
        <v>3372</v>
      </c>
      <c r="C2778" s="38" t="s">
        <v>3413</v>
      </c>
      <c r="D2778" s="38">
        <v>50</v>
      </c>
      <c r="E2778" s="38" t="s">
        <v>792</v>
      </c>
    </row>
    <row r="2779" spans="1:5">
      <c r="A2779" s="38" t="s">
        <v>309</v>
      </c>
      <c r="B2779" s="38" t="s">
        <v>3372</v>
      </c>
      <c r="C2779" s="38" t="s">
        <v>3412</v>
      </c>
      <c r="D2779" s="38">
        <v>50</v>
      </c>
      <c r="E2779" s="38" t="s">
        <v>792</v>
      </c>
    </row>
    <row r="2780" spans="1:5">
      <c r="A2780" s="38" t="s">
        <v>3496</v>
      </c>
      <c r="B2780" s="38" t="s">
        <v>3372</v>
      </c>
      <c r="C2780" s="38" t="s">
        <v>3412</v>
      </c>
      <c r="D2780" s="38">
        <v>50</v>
      </c>
      <c r="E2780" s="38" t="s">
        <v>792</v>
      </c>
    </row>
    <row r="2781" spans="1:5">
      <c r="A2781" s="38" t="s">
        <v>312</v>
      </c>
      <c r="B2781" s="38" t="s">
        <v>3372</v>
      </c>
      <c r="C2781" s="38" t="s">
        <v>3411</v>
      </c>
      <c r="D2781" s="38">
        <v>50</v>
      </c>
      <c r="E2781" s="38" t="s">
        <v>792</v>
      </c>
    </row>
    <row r="2782" spans="1:5">
      <c r="A2782" s="38" t="s">
        <v>3495</v>
      </c>
      <c r="B2782" s="38" t="s">
        <v>3372</v>
      </c>
      <c r="C2782" s="38" t="s">
        <v>3411</v>
      </c>
      <c r="D2782" s="38">
        <v>50</v>
      </c>
      <c r="E2782" s="38" t="s">
        <v>792</v>
      </c>
    </row>
    <row r="2783" spans="1:5">
      <c r="A2783" s="38" t="s">
        <v>315</v>
      </c>
      <c r="B2783" s="38" t="s">
        <v>3372</v>
      </c>
      <c r="C2783" s="38" t="s">
        <v>3410</v>
      </c>
      <c r="D2783" s="38">
        <v>50</v>
      </c>
      <c r="E2783" s="38" t="s">
        <v>792</v>
      </c>
    </row>
    <row r="2784" spans="1:5">
      <c r="A2784" s="38" t="s">
        <v>3494</v>
      </c>
      <c r="B2784" s="38" t="s">
        <v>3372</v>
      </c>
      <c r="C2784" s="38" t="s">
        <v>3410</v>
      </c>
      <c r="D2784" s="38">
        <v>50</v>
      </c>
      <c r="E2784" s="38" t="s">
        <v>792</v>
      </c>
    </row>
    <row r="2785" spans="1:5">
      <c r="A2785" s="38" t="s">
        <v>318</v>
      </c>
      <c r="B2785" s="38" t="s">
        <v>3372</v>
      </c>
      <c r="C2785" s="38" t="s">
        <v>3409</v>
      </c>
      <c r="D2785" s="38">
        <v>50</v>
      </c>
      <c r="E2785" s="38" t="s">
        <v>792</v>
      </c>
    </row>
    <row r="2786" spans="1:5">
      <c r="A2786" s="38" t="s">
        <v>3493</v>
      </c>
      <c r="B2786" s="38" t="s">
        <v>3372</v>
      </c>
      <c r="C2786" s="38" t="s">
        <v>3409</v>
      </c>
      <c r="D2786" s="38">
        <v>50</v>
      </c>
      <c r="E2786" s="38" t="s">
        <v>792</v>
      </c>
    </row>
    <row r="2787" spans="1:5">
      <c r="A2787" s="38" t="s">
        <v>321</v>
      </c>
      <c r="B2787" s="38" t="s">
        <v>3372</v>
      </c>
      <c r="C2787" s="38" t="s">
        <v>3408</v>
      </c>
      <c r="D2787" s="38">
        <v>50</v>
      </c>
      <c r="E2787" s="38" t="s">
        <v>792</v>
      </c>
    </row>
    <row r="2788" spans="1:5">
      <c r="A2788" s="38" t="s">
        <v>3492</v>
      </c>
      <c r="B2788" s="38" t="s">
        <v>3372</v>
      </c>
      <c r="C2788" s="38" t="s">
        <v>3406</v>
      </c>
      <c r="D2788" s="38">
        <v>50</v>
      </c>
      <c r="E2788" s="38" t="s">
        <v>792</v>
      </c>
    </row>
    <row r="2789" spans="1:5">
      <c r="A2789" s="38" t="s">
        <v>3491</v>
      </c>
      <c r="B2789" s="38" t="s">
        <v>3372</v>
      </c>
      <c r="C2789" s="38" t="s">
        <v>3404</v>
      </c>
      <c r="D2789" s="38">
        <v>50</v>
      </c>
      <c r="E2789" s="38" t="s">
        <v>792</v>
      </c>
    </row>
    <row r="2790" spans="1:5">
      <c r="A2790" s="38" t="s">
        <v>3490</v>
      </c>
      <c r="B2790" s="38" t="s">
        <v>3372</v>
      </c>
      <c r="C2790" s="38" t="s">
        <v>3402</v>
      </c>
      <c r="D2790" s="38">
        <v>50</v>
      </c>
      <c r="E2790" s="38" t="s">
        <v>792</v>
      </c>
    </row>
    <row r="2791" spans="1:5">
      <c r="A2791" s="38" t="s">
        <v>3489</v>
      </c>
      <c r="B2791" s="38" t="s">
        <v>3372</v>
      </c>
      <c r="C2791" s="38" t="s">
        <v>3400</v>
      </c>
      <c r="D2791" s="38">
        <v>50</v>
      </c>
      <c r="E2791" s="38" t="s">
        <v>792</v>
      </c>
    </row>
    <row r="2792" spans="1:5">
      <c r="A2792" s="38" t="s">
        <v>3488</v>
      </c>
      <c r="B2792" s="38" t="s">
        <v>3372</v>
      </c>
      <c r="C2792" s="38" t="s">
        <v>3398</v>
      </c>
      <c r="D2792" s="38">
        <v>50</v>
      </c>
      <c r="E2792" s="38" t="s">
        <v>792</v>
      </c>
    </row>
    <row r="2793" spans="1:5">
      <c r="A2793" s="38" t="s">
        <v>3487</v>
      </c>
      <c r="B2793" s="38" t="s">
        <v>3372</v>
      </c>
      <c r="C2793" s="38" t="s">
        <v>3396</v>
      </c>
      <c r="D2793" s="38">
        <v>50</v>
      </c>
      <c r="E2793" s="38" t="s">
        <v>792</v>
      </c>
    </row>
    <row r="2794" spans="1:5">
      <c r="A2794" s="38" t="s">
        <v>324</v>
      </c>
      <c r="B2794" s="38" t="s">
        <v>3372</v>
      </c>
      <c r="C2794" s="38" t="s">
        <v>3395</v>
      </c>
      <c r="D2794" s="38">
        <v>50</v>
      </c>
      <c r="E2794" s="38" t="s">
        <v>792</v>
      </c>
    </row>
    <row r="2795" spans="1:5">
      <c r="A2795" s="38" t="s">
        <v>327</v>
      </c>
      <c r="B2795" s="38" t="s">
        <v>3372</v>
      </c>
      <c r="C2795" s="38" t="s">
        <v>3394</v>
      </c>
      <c r="D2795" s="38">
        <v>50</v>
      </c>
      <c r="E2795" s="38" t="s">
        <v>792</v>
      </c>
    </row>
    <row r="2796" spans="1:5">
      <c r="A2796" s="38" t="s">
        <v>330</v>
      </c>
      <c r="B2796" s="38" t="s">
        <v>3372</v>
      </c>
      <c r="C2796" s="38" t="s">
        <v>3393</v>
      </c>
      <c r="D2796" s="38">
        <v>50</v>
      </c>
      <c r="E2796" s="38" t="s">
        <v>792</v>
      </c>
    </row>
    <row r="2797" spans="1:5">
      <c r="A2797" s="38" t="s">
        <v>333</v>
      </c>
      <c r="B2797" s="38" t="s">
        <v>3372</v>
      </c>
      <c r="C2797" s="38" t="s">
        <v>3392</v>
      </c>
      <c r="D2797" s="38">
        <v>50</v>
      </c>
      <c r="E2797" s="38" t="s">
        <v>792</v>
      </c>
    </row>
    <row r="2798" spans="1:5">
      <c r="A2798" s="38" t="s">
        <v>336</v>
      </c>
      <c r="B2798" s="38" t="s">
        <v>3372</v>
      </c>
      <c r="C2798" s="38" t="s">
        <v>3391</v>
      </c>
      <c r="D2798" s="38">
        <v>50</v>
      </c>
      <c r="E2798" s="38" t="s">
        <v>792</v>
      </c>
    </row>
    <row r="2799" spans="1:5">
      <c r="A2799" s="38" t="s">
        <v>339</v>
      </c>
      <c r="B2799" s="38" t="s">
        <v>3372</v>
      </c>
      <c r="C2799" s="38" t="s">
        <v>3390</v>
      </c>
      <c r="D2799" s="38">
        <v>50</v>
      </c>
      <c r="E2799" s="38" t="s">
        <v>792</v>
      </c>
    </row>
    <row r="2800" spans="1:5">
      <c r="A2800" s="38" t="s">
        <v>342</v>
      </c>
      <c r="B2800" s="38" t="s">
        <v>3372</v>
      </c>
      <c r="C2800" s="38" t="s">
        <v>3389</v>
      </c>
      <c r="D2800" s="38">
        <v>50</v>
      </c>
      <c r="E2800" s="38" t="s">
        <v>792</v>
      </c>
    </row>
    <row r="2801" spans="1:5">
      <c r="A2801" s="38" t="s">
        <v>345</v>
      </c>
      <c r="B2801" s="38" t="s">
        <v>3372</v>
      </c>
      <c r="C2801" s="38" t="s">
        <v>3388</v>
      </c>
      <c r="D2801" s="38">
        <v>50</v>
      </c>
      <c r="E2801" s="38" t="s">
        <v>792</v>
      </c>
    </row>
    <row r="2802" spans="1:5">
      <c r="A2802" s="38" t="s">
        <v>348</v>
      </c>
      <c r="B2802" s="38" t="s">
        <v>3372</v>
      </c>
      <c r="C2802" s="38" t="s">
        <v>3387</v>
      </c>
      <c r="D2802" s="38">
        <v>50</v>
      </c>
      <c r="E2802" s="38" t="s">
        <v>792</v>
      </c>
    </row>
    <row r="2803" spans="1:5">
      <c r="A2803" s="38" t="s">
        <v>351</v>
      </c>
      <c r="B2803" s="38" t="s">
        <v>3372</v>
      </c>
      <c r="C2803" s="38" t="s">
        <v>3386</v>
      </c>
      <c r="D2803" s="38">
        <v>50</v>
      </c>
      <c r="E2803" s="38" t="s">
        <v>792</v>
      </c>
    </row>
    <row r="2804" spans="1:5">
      <c r="A2804" s="38" t="s">
        <v>3486</v>
      </c>
      <c r="B2804" s="38" t="s">
        <v>3372</v>
      </c>
      <c r="C2804" s="38" t="s">
        <v>3384</v>
      </c>
      <c r="D2804" s="38">
        <v>50</v>
      </c>
      <c r="E2804" s="38" t="s">
        <v>792</v>
      </c>
    </row>
    <row r="2805" spans="1:5">
      <c r="A2805" s="38" t="s">
        <v>3485</v>
      </c>
      <c r="B2805" s="38" t="s">
        <v>3372</v>
      </c>
      <c r="C2805" s="38" t="s">
        <v>3382</v>
      </c>
      <c r="D2805" s="38">
        <v>50</v>
      </c>
      <c r="E2805" s="38" t="s">
        <v>792</v>
      </c>
    </row>
    <row r="2806" spans="1:5">
      <c r="A2806" s="38" t="s">
        <v>3484</v>
      </c>
      <c r="B2806" s="38" t="s">
        <v>3372</v>
      </c>
      <c r="C2806" s="38" t="s">
        <v>3380</v>
      </c>
      <c r="D2806" s="38">
        <v>50</v>
      </c>
      <c r="E2806" s="38" t="s">
        <v>792</v>
      </c>
    </row>
    <row r="2807" spans="1:5">
      <c r="A2807" s="38" t="s">
        <v>3483</v>
      </c>
      <c r="B2807" s="38" t="s">
        <v>3372</v>
      </c>
      <c r="C2807" s="38" t="s">
        <v>3378</v>
      </c>
      <c r="D2807" s="38">
        <v>50</v>
      </c>
      <c r="E2807" s="38" t="s">
        <v>792</v>
      </c>
    </row>
    <row r="2808" spans="1:5">
      <c r="A2808" s="38" t="s">
        <v>354</v>
      </c>
      <c r="B2808" s="38" t="s">
        <v>3372</v>
      </c>
      <c r="C2808" s="38" t="s">
        <v>3377</v>
      </c>
      <c r="D2808" s="38">
        <v>50</v>
      </c>
      <c r="E2808" s="38" t="s">
        <v>792</v>
      </c>
    </row>
    <row r="2809" spans="1:5">
      <c r="A2809" s="38" t="s">
        <v>357</v>
      </c>
      <c r="B2809" s="38" t="s">
        <v>3372</v>
      </c>
      <c r="C2809" s="38" t="s">
        <v>3376</v>
      </c>
      <c r="D2809" s="38">
        <v>50</v>
      </c>
      <c r="E2809" s="38" t="s">
        <v>792</v>
      </c>
    </row>
    <row r="2810" spans="1:5">
      <c r="A2810" s="38" t="s">
        <v>3482</v>
      </c>
      <c r="B2810" s="38" t="s">
        <v>3372</v>
      </c>
      <c r="C2810" s="38" t="s">
        <v>3376</v>
      </c>
      <c r="D2810" s="38">
        <v>50</v>
      </c>
      <c r="E2810" s="38" t="s">
        <v>792</v>
      </c>
    </row>
    <row r="2811" spans="1:5">
      <c r="A2811" s="38" t="s">
        <v>360</v>
      </c>
      <c r="B2811" s="38" t="s">
        <v>3372</v>
      </c>
      <c r="C2811" s="38" t="s">
        <v>3375</v>
      </c>
      <c r="D2811" s="38">
        <v>50</v>
      </c>
      <c r="E2811" s="38" t="s">
        <v>792</v>
      </c>
    </row>
    <row r="2812" spans="1:5">
      <c r="A2812" s="38" t="s">
        <v>3481</v>
      </c>
      <c r="B2812" s="38" t="s">
        <v>3372</v>
      </c>
      <c r="C2812" s="38" t="s">
        <v>3375</v>
      </c>
      <c r="D2812" s="38">
        <v>50</v>
      </c>
      <c r="E2812" s="38" t="s">
        <v>792</v>
      </c>
    </row>
    <row r="2813" spans="1:5">
      <c r="A2813" s="38" t="s">
        <v>363</v>
      </c>
      <c r="B2813" s="38" t="s">
        <v>3372</v>
      </c>
      <c r="C2813" s="38" t="s">
        <v>3374</v>
      </c>
      <c r="D2813" s="38">
        <v>50</v>
      </c>
      <c r="E2813" s="38" t="s">
        <v>792</v>
      </c>
    </row>
    <row r="2814" spans="1:5">
      <c r="A2814" s="38" t="s">
        <v>3480</v>
      </c>
      <c r="B2814" s="38" t="s">
        <v>3372</v>
      </c>
      <c r="C2814" s="38" t="s">
        <v>3374</v>
      </c>
      <c r="D2814" s="38">
        <v>50</v>
      </c>
      <c r="E2814" s="38" t="s">
        <v>792</v>
      </c>
    </row>
    <row r="2815" spans="1:5">
      <c r="A2815" s="38" t="s">
        <v>366</v>
      </c>
      <c r="B2815" s="38" t="s">
        <v>3372</v>
      </c>
      <c r="C2815" s="38" t="s">
        <v>3373</v>
      </c>
      <c r="D2815" s="38">
        <v>50</v>
      </c>
      <c r="E2815" s="38" t="s">
        <v>792</v>
      </c>
    </row>
    <row r="2816" spans="1:5">
      <c r="A2816" s="38" t="s">
        <v>3479</v>
      </c>
      <c r="B2816" s="38" t="s">
        <v>3372</v>
      </c>
      <c r="C2816" s="38" t="s">
        <v>3373</v>
      </c>
      <c r="D2816" s="38">
        <v>50</v>
      </c>
      <c r="E2816" s="38" t="s">
        <v>792</v>
      </c>
    </row>
    <row r="2817" spans="1:5">
      <c r="A2817" s="38" t="s">
        <v>369</v>
      </c>
      <c r="B2817" s="38" t="s">
        <v>3372</v>
      </c>
      <c r="C2817" s="38" t="s">
        <v>3371</v>
      </c>
      <c r="D2817" s="38">
        <v>50</v>
      </c>
      <c r="E2817" s="38" t="s">
        <v>792</v>
      </c>
    </row>
    <row r="2818" spans="1:5">
      <c r="A2818" s="38" t="s">
        <v>3478</v>
      </c>
      <c r="B2818" s="38" t="s">
        <v>3372</v>
      </c>
      <c r="C2818" s="38" t="s">
        <v>3371</v>
      </c>
      <c r="D2818" s="38">
        <v>50</v>
      </c>
      <c r="E2818" s="38" t="s">
        <v>792</v>
      </c>
    </row>
    <row r="2819" spans="1:5">
      <c r="A2819" s="38" t="s">
        <v>3477</v>
      </c>
      <c r="B2819" s="38" t="s">
        <v>3372</v>
      </c>
      <c r="C2819" s="38" t="s">
        <v>3457</v>
      </c>
      <c r="D2819" s="38">
        <v>50</v>
      </c>
      <c r="E2819" s="38" t="s">
        <v>792</v>
      </c>
    </row>
    <row r="2820" spans="1:5">
      <c r="A2820" s="38" t="s">
        <v>3476</v>
      </c>
      <c r="B2820" s="38" t="s">
        <v>3372</v>
      </c>
      <c r="C2820" s="38" t="s">
        <v>3455</v>
      </c>
      <c r="D2820" s="38">
        <v>50</v>
      </c>
      <c r="E2820" s="38" t="s">
        <v>792</v>
      </c>
    </row>
    <row r="2821" spans="1:5">
      <c r="A2821" s="38" t="s">
        <v>226</v>
      </c>
      <c r="B2821" s="38" t="s">
        <v>3372</v>
      </c>
      <c r="C2821" s="38" t="s">
        <v>3454</v>
      </c>
      <c r="D2821" s="38">
        <v>50</v>
      </c>
      <c r="E2821" s="38" t="s">
        <v>792</v>
      </c>
    </row>
    <row r="2822" spans="1:5">
      <c r="A2822" s="38" t="s">
        <v>229</v>
      </c>
      <c r="B2822" s="38" t="s">
        <v>3372</v>
      </c>
      <c r="C2822" s="38" t="s">
        <v>3453</v>
      </c>
      <c r="D2822" s="38">
        <v>50</v>
      </c>
      <c r="E2822" s="38" t="s">
        <v>792</v>
      </c>
    </row>
    <row r="2823" spans="1:5">
      <c r="A2823" s="38" t="s">
        <v>232</v>
      </c>
      <c r="B2823" s="38" t="s">
        <v>3372</v>
      </c>
      <c r="C2823" s="38" t="s">
        <v>3452</v>
      </c>
      <c r="D2823" s="38">
        <v>50</v>
      </c>
      <c r="E2823" s="38" t="s">
        <v>792</v>
      </c>
    </row>
    <row r="2824" spans="1:5">
      <c r="A2824" s="38" t="s">
        <v>235</v>
      </c>
      <c r="B2824" s="38" t="s">
        <v>3372</v>
      </c>
      <c r="C2824" s="38" t="s">
        <v>3451</v>
      </c>
      <c r="D2824" s="38">
        <v>50</v>
      </c>
      <c r="E2824" s="38" t="s">
        <v>792</v>
      </c>
    </row>
    <row r="2825" spans="1:5">
      <c r="A2825" s="38" t="s">
        <v>238</v>
      </c>
      <c r="B2825" s="38" t="s">
        <v>3372</v>
      </c>
      <c r="C2825" s="38" t="s">
        <v>3450</v>
      </c>
      <c r="D2825" s="38">
        <v>50</v>
      </c>
      <c r="E2825" s="38" t="s">
        <v>792</v>
      </c>
    </row>
    <row r="2826" spans="1:5">
      <c r="A2826" s="38" t="s">
        <v>3475</v>
      </c>
      <c r="B2826" s="38" t="s">
        <v>3372</v>
      </c>
      <c r="C2826" s="38" t="s">
        <v>3448</v>
      </c>
      <c r="D2826" s="38">
        <v>50</v>
      </c>
      <c r="E2826" s="38" t="s">
        <v>792</v>
      </c>
    </row>
    <row r="2827" spans="1:5">
      <c r="A2827" s="38" t="s">
        <v>241</v>
      </c>
      <c r="B2827" s="38" t="s">
        <v>3372</v>
      </c>
      <c r="C2827" s="38" t="s">
        <v>3447</v>
      </c>
      <c r="D2827" s="38">
        <v>50</v>
      </c>
      <c r="E2827" s="38" t="s">
        <v>792</v>
      </c>
    </row>
    <row r="2828" spans="1:5">
      <c r="A2828" s="38" t="s">
        <v>244</v>
      </c>
      <c r="B2828" s="38" t="s">
        <v>3372</v>
      </c>
      <c r="C2828" s="38" t="s">
        <v>3446</v>
      </c>
      <c r="D2828" s="38">
        <v>50</v>
      </c>
      <c r="E2828" s="38" t="s">
        <v>792</v>
      </c>
    </row>
    <row r="2829" spans="1:5">
      <c r="A2829" s="38" t="s">
        <v>3474</v>
      </c>
      <c r="B2829" s="38" t="s">
        <v>3372</v>
      </c>
      <c r="C2829" s="38" t="s">
        <v>3444</v>
      </c>
      <c r="D2829" s="38">
        <v>50</v>
      </c>
      <c r="E2829" s="38" t="s">
        <v>792</v>
      </c>
    </row>
    <row r="2830" spans="1:5">
      <c r="A2830" s="38" t="s">
        <v>247</v>
      </c>
      <c r="B2830" s="38" t="s">
        <v>3372</v>
      </c>
      <c r="C2830" s="38" t="s">
        <v>3443</v>
      </c>
      <c r="D2830" s="38">
        <v>50</v>
      </c>
      <c r="E2830" s="38" t="s">
        <v>792</v>
      </c>
    </row>
    <row r="2831" spans="1:5">
      <c r="A2831" s="38" t="s">
        <v>250</v>
      </c>
      <c r="B2831" s="38" t="s">
        <v>3372</v>
      </c>
      <c r="C2831" s="38" t="s">
        <v>3442</v>
      </c>
      <c r="D2831" s="38">
        <v>50</v>
      </c>
      <c r="E2831" s="38" t="s">
        <v>792</v>
      </c>
    </row>
    <row r="2832" spans="1:5">
      <c r="A2832" s="38" t="s">
        <v>253</v>
      </c>
      <c r="B2832" s="38" t="s">
        <v>3372</v>
      </c>
      <c r="C2832" s="38" t="s">
        <v>3441</v>
      </c>
      <c r="D2832" s="38">
        <v>50</v>
      </c>
      <c r="E2832" s="38" t="s">
        <v>792</v>
      </c>
    </row>
    <row r="2833" spans="1:5">
      <c r="A2833" s="38" t="s">
        <v>256</v>
      </c>
      <c r="B2833" s="38" t="s">
        <v>3372</v>
      </c>
      <c r="C2833" s="38" t="s">
        <v>3440</v>
      </c>
      <c r="D2833" s="38">
        <v>50</v>
      </c>
      <c r="E2833" s="38" t="s">
        <v>792</v>
      </c>
    </row>
    <row r="2834" spans="1:5">
      <c r="A2834" s="38" t="s">
        <v>259</v>
      </c>
      <c r="B2834" s="38" t="s">
        <v>3372</v>
      </c>
      <c r="C2834" s="38" t="s">
        <v>3439</v>
      </c>
      <c r="D2834" s="38">
        <v>50</v>
      </c>
      <c r="E2834" s="38" t="s">
        <v>792</v>
      </c>
    </row>
    <row r="2835" spans="1:5">
      <c r="A2835" s="38" t="s">
        <v>262</v>
      </c>
      <c r="B2835" s="38" t="s">
        <v>3372</v>
      </c>
      <c r="C2835" s="38" t="s">
        <v>3438</v>
      </c>
      <c r="D2835" s="38">
        <v>50</v>
      </c>
      <c r="E2835" s="38" t="s">
        <v>792</v>
      </c>
    </row>
    <row r="2836" spans="1:5">
      <c r="A2836" s="38" t="s">
        <v>265</v>
      </c>
      <c r="B2836" s="38" t="s">
        <v>3372</v>
      </c>
      <c r="C2836" s="38" t="s">
        <v>3437</v>
      </c>
      <c r="D2836" s="38">
        <v>50</v>
      </c>
      <c r="E2836" s="38" t="s">
        <v>792</v>
      </c>
    </row>
    <row r="2837" spans="1:5">
      <c r="A2837" s="38" t="s">
        <v>268</v>
      </c>
      <c r="B2837" s="38" t="s">
        <v>3372</v>
      </c>
      <c r="C2837" s="38" t="s">
        <v>3436</v>
      </c>
      <c r="D2837" s="38">
        <v>50</v>
      </c>
      <c r="E2837" s="38" t="s">
        <v>792</v>
      </c>
    </row>
    <row r="2838" spans="1:5">
      <c r="A2838" s="38" t="s">
        <v>3473</v>
      </c>
      <c r="B2838" s="38" t="s">
        <v>3372</v>
      </c>
      <c r="C2838" s="38" t="s">
        <v>3434</v>
      </c>
      <c r="D2838" s="38">
        <v>50</v>
      </c>
      <c r="E2838" s="38" t="s">
        <v>792</v>
      </c>
    </row>
    <row r="2839" spans="1:5">
      <c r="A2839" s="38" t="s">
        <v>271</v>
      </c>
      <c r="B2839" s="38" t="s">
        <v>3372</v>
      </c>
      <c r="C2839" s="38" t="s">
        <v>3433</v>
      </c>
      <c r="D2839" s="38">
        <v>50</v>
      </c>
      <c r="E2839" s="38" t="s">
        <v>792</v>
      </c>
    </row>
    <row r="2840" spans="1:5">
      <c r="A2840" s="38" t="s">
        <v>274</v>
      </c>
      <c r="B2840" s="38" t="s">
        <v>3372</v>
      </c>
      <c r="C2840" s="38" t="s">
        <v>3432</v>
      </c>
      <c r="D2840" s="38">
        <v>50</v>
      </c>
      <c r="E2840" s="38" t="s">
        <v>792</v>
      </c>
    </row>
    <row r="2841" spans="1:5">
      <c r="A2841" s="38" t="s">
        <v>3472</v>
      </c>
      <c r="B2841" s="38" t="s">
        <v>3372</v>
      </c>
      <c r="C2841" s="38" t="s">
        <v>3430</v>
      </c>
      <c r="D2841" s="38">
        <v>50</v>
      </c>
      <c r="E2841" s="38" t="s">
        <v>792</v>
      </c>
    </row>
    <row r="2842" spans="1:5">
      <c r="A2842" s="38" t="s">
        <v>277</v>
      </c>
      <c r="B2842" s="38" t="s">
        <v>3372</v>
      </c>
      <c r="C2842" s="38" t="s">
        <v>3429</v>
      </c>
      <c r="D2842" s="38">
        <v>50</v>
      </c>
      <c r="E2842" s="38" t="s">
        <v>792</v>
      </c>
    </row>
    <row r="2843" spans="1:5">
      <c r="A2843" s="38" t="s">
        <v>3471</v>
      </c>
      <c r="B2843" s="38" t="s">
        <v>3372</v>
      </c>
      <c r="C2843" s="38" t="s">
        <v>3427</v>
      </c>
      <c r="D2843" s="38">
        <v>50</v>
      </c>
      <c r="E2843" s="38" t="s">
        <v>792</v>
      </c>
    </row>
    <row r="2844" spans="1:5">
      <c r="A2844" s="38" t="s">
        <v>280</v>
      </c>
      <c r="B2844" s="38" t="s">
        <v>3372</v>
      </c>
      <c r="C2844" s="38" t="s">
        <v>3426</v>
      </c>
      <c r="D2844" s="38">
        <v>50</v>
      </c>
      <c r="E2844" s="38" t="s">
        <v>792</v>
      </c>
    </row>
    <row r="2845" spans="1:5">
      <c r="A2845" s="38" t="s">
        <v>3470</v>
      </c>
      <c r="B2845" s="38" t="s">
        <v>3372</v>
      </c>
      <c r="C2845" s="38" t="s">
        <v>3424</v>
      </c>
      <c r="D2845" s="38">
        <v>50</v>
      </c>
      <c r="E2845" s="38" t="s">
        <v>792</v>
      </c>
    </row>
    <row r="2846" spans="1:5">
      <c r="A2846" s="38" t="s">
        <v>283</v>
      </c>
      <c r="B2846" s="38" t="s">
        <v>3372</v>
      </c>
      <c r="C2846" s="38" t="s">
        <v>3423</v>
      </c>
      <c r="D2846" s="38">
        <v>50</v>
      </c>
      <c r="E2846" s="38" t="s">
        <v>792</v>
      </c>
    </row>
    <row r="2847" spans="1:5">
      <c r="A2847" s="38" t="s">
        <v>286</v>
      </c>
      <c r="B2847" s="38" t="s">
        <v>3372</v>
      </c>
      <c r="C2847" s="38" t="s">
        <v>3422</v>
      </c>
      <c r="D2847" s="38">
        <v>50</v>
      </c>
      <c r="E2847" s="38" t="s">
        <v>792</v>
      </c>
    </row>
    <row r="2848" spans="1:5">
      <c r="A2848" s="38" t="s">
        <v>289</v>
      </c>
      <c r="B2848" s="38" t="s">
        <v>3372</v>
      </c>
      <c r="C2848" s="38" t="s">
        <v>3421</v>
      </c>
      <c r="D2848" s="38">
        <v>50</v>
      </c>
      <c r="E2848" s="38" t="s">
        <v>792</v>
      </c>
    </row>
    <row r="2849" spans="1:5">
      <c r="A2849" s="38" t="s">
        <v>292</v>
      </c>
      <c r="B2849" s="38" t="s">
        <v>3372</v>
      </c>
      <c r="C2849" s="38" t="s">
        <v>3420</v>
      </c>
      <c r="D2849" s="38">
        <v>50</v>
      </c>
      <c r="E2849" s="38" t="s">
        <v>792</v>
      </c>
    </row>
    <row r="2850" spans="1:5">
      <c r="A2850" s="38" t="s">
        <v>295</v>
      </c>
      <c r="B2850" s="38" t="s">
        <v>3372</v>
      </c>
      <c r="C2850" s="38" t="s">
        <v>3419</v>
      </c>
      <c r="D2850" s="38">
        <v>50</v>
      </c>
      <c r="E2850" s="38" t="s">
        <v>792</v>
      </c>
    </row>
    <row r="2851" spans="1:5">
      <c r="A2851" s="38" t="s">
        <v>298</v>
      </c>
      <c r="B2851" s="38" t="s">
        <v>3372</v>
      </c>
      <c r="C2851" s="38" t="s">
        <v>3418</v>
      </c>
      <c r="D2851" s="38">
        <v>50</v>
      </c>
      <c r="E2851" s="38" t="s">
        <v>792</v>
      </c>
    </row>
    <row r="2852" spans="1:5">
      <c r="A2852" s="38" t="s">
        <v>3469</v>
      </c>
      <c r="B2852" s="38" t="s">
        <v>3372</v>
      </c>
      <c r="C2852" s="38" t="s">
        <v>3416</v>
      </c>
      <c r="D2852" s="38">
        <v>50</v>
      </c>
      <c r="E2852" s="38" t="s">
        <v>792</v>
      </c>
    </row>
    <row r="2853" spans="1:5">
      <c r="A2853" s="38" t="s">
        <v>301</v>
      </c>
      <c r="B2853" s="38" t="s">
        <v>3372</v>
      </c>
      <c r="C2853" s="38" t="s">
        <v>3415</v>
      </c>
      <c r="D2853" s="38">
        <v>50</v>
      </c>
      <c r="E2853" s="38" t="s">
        <v>792</v>
      </c>
    </row>
    <row r="2854" spans="1:5">
      <c r="A2854" s="38" t="s">
        <v>304</v>
      </c>
      <c r="B2854" s="38" t="s">
        <v>3372</v>
      </c>
      <c r="C2854" s="38" t="s">
        <v>3414</v>
      </c>
      <c r="D2854" s="38">
        <v>50</v>
      </c>
      <c r="E2854" s="38" t="s">
        <v>792</v>
      </c>
    </row>
    <row r="2855" spans="1:5">
      <c r="A2855" s="38" t="s">
        <v>307</v>
      </c>
      <c r="B2855" s="38" t="s">
        <v>3372</v>
      </c>
      <c r="C2855" s="38" t="s">
        <v>3413</v>
      </c>
      <c r="D2855" s="38">
        <v>50</v>
      </c>
      <c r="E2855" s="38" t="s">
        <v>792</v>
      </c>
    </row>
    <row r="2856" spans="1:5">
      <c r="A2856" s="38" t="s">
        <v>310</v>
      </c>
      <c r="B2856" s="38" t="s">
        <v>3372</v>
      </c>
      <c r="C2856" s="38" t="s">
        <v>3412</v>
      </c>
      <c r="D2856" s="38">
        <v>50</v>
      </c>
      <c r="E2856" s="38" t="s">
        <v>792</v>
      </c>
    </row>
    <row r="2857" spans="1:5">
      <c r="A2857" s="38" t="s">
        <v>313</v>
      </c>
      <c r="B2857" s="38" t="s">
        <v>3372</v>
      </c>
      <c r="C2857" s="38" t="s">
        <v>3411</v>
      </c>
      <c r="D2857" s="38">
        <v>50</v>
      </c>
      <c r="E2857" s="38" t="s">
        <v>792</v>
      </c>
    </row>
    <row r="2858" spans="1:5">
      <c r="A2858" s="38" t="s">
        <v>316</v>
      </c>
      <c r="B2858" s="38" t="s">
        <v>3372</v>
      </c>
      <c r="C2858" s="38" t="s">
        <v>3410</v>
      </c>
      <c r="D2858" s="38">
        <v>50</v>
      </c>
      <c r="E2858" s="38" t="s">
        <v>792</v>
      </c>
    </row>
    <row r="2859" spans="1:5">
      <c r="A2859" s="38" t="s">
        <v>319</v>
      </c>
      <c r="B2859" s="38" t="s">
        <v>3372</v>
      </c>
      <c r="C2859" s="38" t="s">
        <v>3409</v>
      </c>
      <c r="D2859" s="38">
        <v>50</v>
      </c>
      <c r="E2859" s="38" t="s">
        <v>792</v>
      </c>
    </row>
    <row r="2860" spans="1:5">
      <c r="A2860" s="38" t="s">
        <v>322</v>
      </c>
      <c r="B2860" s="38" t="s">
        <v>3372</v>
      </c>
      <c r="C2860" s="38" t="s">
        <v>3408</v>
      </c>
      <c r="D2860" s="38">
        <v>50</v>
      </c>
      <c r="E2860" s="38" t="s">
        <v>792</v>
      </c>
    </row>
    <row r="2861" spans="1:5">
      <c r="A2861" s="38" t="s">
        <v>3468</v>
      </c>
      <c r="B2861" s="38" t="s">
        <v>3372</v>
      </c>
      <c r="C2861" s="38" t="s">
        <v>3406</v>
      </c>
      <c r="D2861" s="38">
        <v>50</v>
      </c>
      <c r="E2861" s="38" t="s">
        <v>792</v>
      </c>
    </row>
    <row r="2862" spans="1:5">
      <c r="A2862" s="38" t="s">
        <v>3467</v>
      </c>
      <c r="B2862" s="38" t="s">
        <v>3372</v>
      </c>
      <c r="C2862" s="38" t="s">
        <v>3404</v>
      </c>
      <c r="D2862" s="38">
        <v>50</v>
      </c>
      <c r="E2862" s="38" t="s">
        <v>792</v>
      </c>
    </row>
    <row r="2863" spans="1:5">
      <c r="A2863" s="38" t="s">
        <v>3466</v>
      </c>
      <c r="B2863" s="38" t="s">
        <v>3372</v>
      </c>
      <c r="C2863" s="38" t="s">
        <v>3402</v>
      </c>
      <c r="D2863" s="38">
        <v>50</v>
      </c>
      <c r="E2863" s="38" t="s">
        <v>792</v>
      </c>
    </row>
    <row r="2864" spans="1:5">
      <c r="A2864" s="38" t="s">
        <v>3465</v>
      </c>
      <c r="B2864" s="38" t="s">
        <v>3372</v>
      </c>
      <c r="C2864" s="38" t="s">
        <v>3400</v>
      </c>
      <c r="D2864" s="38">
        <v>50</v>
      </c>
      <c r="E2864" s="38" t="s">
        <v>792</v>
      </c>
    </row>
    <row r="2865" spans="1:5">
      <c r="A2865" s="38" t="s">
        <v>3464</v>
      </c>
      <c r="B2865" s="38" t="s">
        <v>3372</v>
      </c>
      <c r="C2865" s="38" t="s">
        <v>3398</v>
      </c>
      <c r="D2865" s="38">
        <v>50</v>
      </c>
      <c r="E2865" s="38" t="s">
        <v>792</v>
      </c>
    </row>
    <row r="2866" spans="1:5">
      <c r="A2866" s="38" t="s">
        <v>3463</v>
      </c>
      <c r="B2866" s="38" t="s">
        <v>3372</v>
      </c>
      <c r="C2866" s="38" t="s">
        <v>3396</v>
      </c>
      <c r="D2866" s="38">
        <v>50</v>
      </c>
      <c r="E2866" s="38" t="s">
        <v>792</v>
      </c>
    </row>
    <row r="2867" spans="1:5">
      <c r="A2867" s="38" t="s">
        <v>325</v>
      </c>
      <c r="B2867" s="38" t="s">
        <v>3372</v>
      </c>
      <c r="C2867" s="38" t="s">
        <v>3395</v>
      </c>
      <c r="D2867" s="38">
        <v>50</v>
      </c>
      <c r="E2867" s="38" t="s">
        <v>792</v>
      </c>
    </row>
    <row r="2868" spans="1:5">
      <c r="A2868" s="38" t="s">
        <v>328</v>
      </c>
      <c r="B2868" s="38" t="s">
        <v>3372</v>
      </c>
      <c r="C2868" s="38" t="s">
        <v>3394</v>
      </c>
      <c r="D2868" s="38">
        <v>50</v>
      </c>
      <c r="E2868" s="38" t="s">
        <v>792</v>
      </c>
    </row>
    <row r="2869" spans="1:5">
      <c r="A2869" s="38" t="s">
        <v>331</v>
      </c>
      <c r="B2869" s="38" t="s">
        <v>3372</v>
      </c>
      <c r="C2869" s="38" t="s">
        <v>3393</v>
      </c>
      <c r="D2869" s="38">
        <v>50</v>
      </c>
      <c r="E2869" s="38" t="s">
        <v>792</v>
      </c>
    </row>
    <row r="2870" spans="1:5">
      <c r="A2870" s="38" t="s">
        <v>334</v>
      </c>
      <c r="B2870" s="38" t="s">
        <v>3372</v>
      </c>
      <c r="C2870" s="38" t="s">
        <v>3392</v>
      </c>
      <c r="D2870" s="38">
        <v>50</v>
      </c>
      <c r="E2870" s="38" t="s">
        <v>792</v>
      </c>
    </row>
    <row r="2871" spans="1:5">
      <c r="A2871" s="38" t="s">
        <v>337</v>
      </c>
      <c r="B2871" s="38" t="s">
        <v>3372</v>
      </c>
      <c r="C2871" s="38" t="s">
        <v>3391</v>
      </c>
      <c r="D2871" s="38">
        <v>50</v>
      </c>
      <c r="E2871" s="38" t="s">
        <v>792</v>
      </c>
    </row>
    <row r="2872" spans="1:5">
      <c r="A2872" s="38" t="s">
        <v>340</v>
      </c>
      <c r="B2872" s="38" t="s">
        <v>3372</v>
      </c>
      <c r="C2872" s="38" t="s">
        <v>3390</v>
      </c>
      <c r="D2872" s="38">
        <v>50</v>
      </c>
      <c r="E2872" s="38" t="s">
        <v>792</v>
      </c>
    </row>
    <row r="2873" spans="1:5">
      <c r="A2873" s="38" t="s">
        <v>343</v>
      </c>
      <c r="B2873" s="38" t="s">
        <v>3372</v>
      </c>
      <c r="C2873" s="38" t="s">
        <v>3389</v>
      </c>
      <c r="D2873" s="38">
        <v>50</v>
      </c>
      <c r="E2873" s="38" t="s">
        <v>792</v>
      </c>
    </row>
    <row r="2874" spans="1:5">
      <c r="A2874" s="38" t="s">
        <v>346</v>
      </c>
      <c r="B2874" s="38" t="s">
        <v>3372</v>
      </c>
      <c r="C2874" s="38" t="s">
        <v>3388</v>
      </c>
      <c r="D2874" s="38">
        <v>50</v>
      </c>
      <c r="E2874" s="38" t="s">
        <v>792</v>
      </c>
    </row>
    <row r="2875" spans="1:5">
      <c r="A2875" s="38" t="s">
        <v>349</v>
      </c>
      <c r="B2875" s="38" t="s">
        <v>3372</v>
      </c>
      <c r="C2875" s="38" t="s">
        <v>3387</v>
      </c>
      <c r="D2875" s="38">
        <v>50</v>
      </c>
      <c r="E2875" s="38" t="s">
        <v>792</v>
      </c>
    </row>
    <row r="2876" spans="1:5">
      <c r="A2876" s="38" t="s">
        <v>352</v>
      </c>
      <c r="B2876" s="38" t="s">
        <v>3372</v>
      </c>
      <c r="C2876" s="38" t="s">
        <v>3386</v>
      </c>
      <c r="D2876" s="38">
        <v>50</v>
      </c>
      <c r="E2876" s="38" t="s">
        <v>792</v>
      </c>
    </row>
    <row r="2877" spans="1:5">
      <c r="A2877" s="38" t="s">
        <v>3462</v>
      </c>
      <c r="B2877" s="38" t="s">
        <v>3372</v>
      </c>
      <c r="C2877" s="38" t="s">
        <v>3384</v>
      </c>
      <c r="D2877" s="38">
        <v>50</v>
      </c>
      <c r="E2877" s="38" t="s">
        <v>792</v>
      </c>
    </row>
    <row r="2878" spans="1:5">
      <c r="A2878" s="38" t="s">
        <v>3461</v>
      </c>
      <c r="B2878" s="38" t="s">
        <v>3372</v>
      </c>
      <c r="C2878" s="38" t="s">
        <v>3382</v>
      </c>
      <c r="D2878" s="38">
        <v>50</v>
      </c>
      <c r="E2878" s="38" t="s">
        <v>792</v>
      </c>
    </row>
    <row r="2879" spans="1:5">
      <c r="A2879" s="38" t="s">
        <v>3460</v>
      </c>
      <c r="B2879" s="38" t="s">
        <v>3372</v>
      </c>
      <c r="C2879" s="38" t="s">
        <v>3380</v>
      </c>
      <c r="D2879" s="38">
        <v>50</v>
      </c>
      <c r="E2879" s="38" t="s">
        <v>792</v>
      </c>
    </row>
    <row r="2880" spans="1:5">
      <c r="A2880" s="38" t="s">
        <v>3459</v>
      </c>
      <c r="B2880" s="38" t="s">
        <v>3372</v>
      </c>
      <c r="C2880" s="38" t="s">
        <v>3378</v>
      </c>
      <c r="D2880" s="38">
        <v>50</v>
      </c>
      <c r="E2880" s="38" t="s">
        <v>792</v>
      </c>
    </row>
    <row r="2881" spans="1:5">
      <c r="A2881" s="38" t="s">
        <v>355</v>
      </c>
      <c r="B2881" s="38" t="s">
        <v>3372</v>
      </c>
      <c r="C2881" s="38" t="s">
        <v>3377</v>
      </c>
      <c r="D2881" s="38">
        <v>50</v>
      </c>
      <c r="E2881" s="38" t="s">
        <v>792</v>
      </c>
    </row>
    <row r="2882" spans="1:5">
      <c r="A2882" s="38" t="s">
        <v>358</v>
      </c>
      <c r="B2882" s="38" t="s">
        <v>3372</v>
      </c>
      <c r="C2882" s="38" t="s">
        <v>3376</v>
      </c>
      <c r="D2882" s="38">
        <v>50</v>
      </c>
      <c r="E2882" s="38" t="s">
        <v>792</v>
      </c>
    </row>
    <row r="2883" spans="1:5">
      <c r="A2883" s="38" t="s">
        <v>361</v>
      </c>
      <c r="B2883" s="38" t="s">
        <v>3372</v>
      </c>
      <c r="C2883" s="38" t="s">
        <v>3375</v>
      </c>
      <c r="D2883" s="38">
        <v>50</v>
      </c>
      <c r="E2883" s="38" t="s">
        <v>792</v>
      </c>
    </row>
    <row r="2884" spans="1:5">
      <c r="A2884" s="38" t="s">
        <v>364</v>
      </c>
      <c r="B2884" s="38" t="s">
        <v>3372</v>
      </c>
      <c r="C2884" s="38" t="s">
        <v>3374</v>
      </c>
      <c r="D2884" s="38">
        <v>50</v>
      </c>
      <c r="E2884" s="38" t="s">
        <v>792</v>
      </c>
    </row>
    <row r="2885" spans="1:5">
      <c r="A2885" s="38" t="s">
        <v>367</v>
      </c>
      <c r="B2885" s="38" t="s">
        <v>3372</v>
      </c>
      <c r="C2885" s="38" t="s">
        <v>3373</v>
      </c>
      <c r="D2885" s="38">
        <v>50</v>
      </c>
      <c r="E2885" s="38" t="s">
        <v>792</v>
      </c>
    </row>
    <row r="2886" spans="1:5">
      <c r="A2886" s="38" t="s">
        <v>370</v>
      </c>
      <c r="B2886" s="38" t="s">
        <v>3372</v>
      </c>
      <c r="C2886" s="38" t="s">
        <v>3371</v>
      </c>
      <c r="D2886" s="38">
        <v>50</v>
      </c>
      <c r="E2886" s="38" t="s">
        <v>792</v>
      </c>
    </row>
    <row r="2887" spans="1:5">
      <c r="A2887" s="38" t="s">
        <v>3458</v>
      </c>
      <c r="B2887" s="38" t="s">
        <v>3372</v>
      </c>
      <c r="C2887" s="38" t="s">
        <v>3457</v>
      </c>
      <c r="D2887" s="38">
        <v>50</v>
      </c>
      <c r="E2887" s="38" t="s">
        <v>792</v>
      </c>
    </row>
    <row r="2888" spans="1:5">
      <c r="A2888" s="38" t="s">
        <v>3456</v>
      </c>
      <c r="B2888" s="38" t="s">
        <v>3372</v>
      </c>
      <c r="C2888" s="38" t="s">
        <v>3455</v>
      </c>
      <c r="D2888" s="38">
        <v>50</v>
      </c>
      <c r="E2888" s="38" t="s">
        <v>792</v>
      </c>
    </row>
    <row r="2889" spans="1:5">
      <c r="A2889" s="38" t="s">
        <v>227</v>
      </c>
      <c r="B2889" s="38" t="s">
        <v>3372</v>
      </c>
      <c r="C2889" s="38" t="s">
        <v>3454</v>
      </c>
      <c r="D2889" s="38">
        <v>50</v>
      </c>
      <c r="E2889" s="38" t="s">
        <v>792</v>
      </c>
    </row>
    <row r="2890" spans="1:5">
      <c r="A2890" s="38" t="s">
        <v>230</v>
      </c>
      <c r="B2890" s="38" t="s">
        <v>3372</v>
      </c>
      <c r="C2890" s="38" t="s">
        <v>3453</v>
      </c>
      <c r="D2890" s="38">
        <v>50</v>
      </c>
      <c r="E2890" s="38" t="s">
        <v>792</v>
      </c>
    </row>
    <row r="2891" spans="1:5">
      <c r="A2891" s="38" t="s">
        <v>233</v>
      </c>
      <c r="B2891" s="38" t="s">
        <v>3372</v>
      </c>
      <c r="C2891" s="38" t="s">
        <v>3452</v>
      </c>
      <c r="D2891" s="38">
        <v>50</v>
      </c>
      <c r="E2891" s="38" t="s">
        <v>792</v>
      </c>
    </row>
    <row r="2892" spans="1:5">
      <c r="A2892" s="38" t="s">
        <v>236</v>
      </c>
      <c r="B2892" s="38" t="s">
        <v>3372</v>
      </c>
      <c r="C2892" s="38" t="s">
        <v>3451</v>
      </c>
      <c r="D2892" s="38">
        <v>50</v>
      </c>
      <c r="E2892" s="38" t="s">
        <v>792</v>
      </c>
    </row>
    <row r="2893" spans="1:5">
      <c r="A2893" s="38" t="s">
        <v>239</v>
      </c>
      <c r="B2893" s="38" t="s">
        <v>3372</v>
      </c>
      <c r="C2893" s="38" t="s">
        <v>3450</v>
      </c>
      <c r="D2893" s="38">
        <v>50</v>
      </c>
      <c r="E2893" s="38" t="s">
        <v>792</v>
      </c>
    </row>
    <row r="2894" spans="1:5">
      <c r="A2894" s="38" t="s">
        <v>3449</v>
      </c>
      <c r="B2894" s="38" t="s">
        <v>3372</v>
      </c>
      <c r="C2894" s="38" t="s">
        <v>3448</v>
      </c>
      <c r="D2894" s="38">
        <v>50</v>
      </c>
      <c r="E2894" s="38" t="s">
        <v>792</v>
      </c>
    </row>
    <row r="2895" spans="1:5">
      <c r="A2895" s="38" t="s">
        <v>242</v>
      </c>
      <c r="B2895" s="38" t="s">
        <v>3372</v>
      </c>
      <c r="C2895" s="38" t="s">
        <v>3447</v>
      </c>
      <c r="D2895" s="38">
        <v>50</v>
      </c>
      <c r="E2895" s="38" t="s">
        <v>792</v>
      </c>
    </row>
    <row r="2896" spans="1:5">
      <c r="A2896" s="38" t="s">
        <v>245</v>
      </c>
      <c r="B2896" s="38" t="s">
        <v>3372</v>
      </c>
      <c r="C2896" s="38" t="s">
        <v>3446</v>
      </c>
      <c r="D2896" s="38">
        <v>50</v>
      </c>
      <c r="E2896" s="38" t="s">
        <v>792</v>
      </c>
    </row>
    <row r="2897" spans="1:5">
      <c r="A2897" s="38" t="s">
        <v>3445</v>
      </c>
      <c r="B2897" s="38" t="s">
        <v>3372</v>
      </c>
      <c r="C2897" s="38" t="s">
        <v>3444</v>
      </c>
      <c r="D2897" s="38">
        <v>50</v>
      </c>
      <c r="E2897" s="38" t="s">
        <v>792</v>
      </c>
    </row>
    <row r="2898" spans="1:5">
      <c r="A2898" s="38" t="s">
        <v>248</v>
      </c>
      <c r="B2898" s="38" t="s">
        <v>3372</v>
      </c>
      <c r="C2898" s="38" t="s">
        <v>3443</v>
      </c>
      <c r="D2898" s="38">
        <v>50</v>
      </c>
      <c r="E2898" s="38" t="s">
        <v>792</v>
      </c>
    </row>
    <row r="2899" spans="1:5">
      <c r="A2899" s="38" t="s">
        <v>251</v>
      </c>
      <c r="B2899" s="38" t="s">
        <v>3372</v>
      </c>
      <c r="C2899" s="38" t="s">
        <v>3442</v>
      </c>
      <c r="D2899" s="38">
        <v>50</v>
      </c>
      <c r="E2899" s="38" t="s">
        <v>792</v>
      </c>
    </row>
    <row r="2900" spans="1:5">
      <c r="A2900" s="38" t="s">
        <v>254</v>
      </c>
      <c r="B2900" s="38" t="s">
        <v>3372</v>
      </c>
      <c r="C2900" s="38" t="s">
        <v>3441</v>
      </c>
      <c r="D2900" s="38">
        <v>50</v>
      </c>
      <c r="E2900" s="38" t="s">
        <v>792</v>
      </c>
    </row>
    <row r="2901" spans="1:5">
      <c r="A2901" s="38" t="s">
        <v>257</v>
      </c>
      <c r="B2901" s="38" t="s">
        <v>3372</v>
      </c>
      <c r="C2901" s="38" t="s">
        <v>3440</v>
      </c>
      <c r="D2901" s="38">
        <v>50</v>
      </c>
      <c r="E2901" s="38" t="s">
        <v>792</v>
      </c>
    </row>
    <row r="2902" spans="1:5">
      <c r="A2902" s="38" t="s">
        <v>260</v>
      </c>
      <c r="B2902" s="38" t="s">
        <v>3372</v>
      </c>
      <c r="C2902" s="38" t="s">
        <v>3439</v>
      </c>
      <c r="D2902" s="38">
        <v>50</v>
      </c>
      <c r="E2902" s="38" t="s">
        <v>792</v>
      </c>
    </row>
    <row r="2903" spans="1:5">
      <c r="A2903" s="38" t="s">
        <v>263</v>
      </c>
      <c r="B2903" s="38" t="s">
        <v>3372</v>
      </c>
      <c r="C2903" s="38" t="s">
        <v>3438</v>
      </c>
      <c r="D2903" s="38">
        <v>50</v>
      </c>
      <c r="E2903" s="38" t="s">
        <v>792</v>
      </c>
    </row>
    <row r="2904" spans="1:5">
      <c r="A2904" s="38" t="s">
        <v>266</v>
      </c>
      <c r="B2904" s="38" t="s">
        <v>3372</v>
      </c>
      <c r="C2904" s="38" t="s">
        <v>3437</v>
      </c>
      <c r="D2904" s="38">
        <v>50</v>
      </c>
      <c r="E2904" s="38" t="s">
        <v>792</v>
      </c>
    </row>
    <row r="2905" spans="1:5">
      <c r="A2905" s="38" t="s">
        <v>269</v>
      </c>
      <c r="B2905" s="38" t="s">
        <v>3372</v>
      </c>
      <c r="C2905" s="38" t="s">
        <v>3436</v>
      </c>
      <c r="D2905" s="38">
        <v>50</v>
      </c>
      <c r="E2905" s="38" t="s">
        <v>792</v>
      </c>
    </row>
    <row r="2906" spans="1:5">
      <c r="A2906" s="38" t="s">
        <v>3435</v>
      </c>
      <c r="B2906" s="38" t="s">
        <v>3372</v>
      </c>
      <c r="C2906" s="38" t="s">
        <v>3434</v>
      </c>
      <c r="D2906" s="38">
        <v>50</v>
      </c>
      <c r="E2906" s="38" t="s">
        <v>792</v>
      </c>
    </row>
    <row r="2907" spans="1:5">
      <c r="A2907" s="38" t="s">
        <v>272</v>
      </c>
      <c r="B2907" s="38" t="s">
        <v>3372</v>
      </c>
      <c r="C2907" s="38" t="s">
        <v>3433</v>
      </c>
      <c r="D2907" s="38">
        <v>50</v>
      </c>
      <c r="E2907" s="38" t="s">
        <v>792</v>
      </c>
    </row>
    <row r="2908" spans="1:5">
      <c r="A2908" s="38" t="s">
        <v>275</v>
      </c>
      <c r="B2908" s="38" t="s">
        <v>3372</v>
      </c>
      <c r="C2908" s="38" t="s">
        <v>3432</v>
      </c>
      <c r="D2908" s="38">
        <v>50</v>
      </c>
      <c r="E2908" s="38" t="s">
        <v>792</v>
      </c>
    </row>
    <row r="2909" spans="1:5">
      <c r="A2909" s="38" t="s">
        <v>3431</v>
      </c>
      <c r="B2909" s="38" t="s">
        <v>3372</v>
      </c>
      <c r="C2909" s="38" t="s">
        <v>3430</v>
      </c>
      <c r="D2909" s="38">
        <v>50</v>
      </c>
      <c r="E2909" s="38" t="s">
        <v>792</v>
      </c>
    </row>
    <row r="2910" spans="1:5">
      <c r="A2910" s="38" t="s">
        <v>278</v>
      </c>
      <c r="B2910" s="38" t="s">
        <v>3372</v>
      </c>
      <c r="C2910" s="38" t="s">
        <v>3429</v>
      </c>
      <c r="D2910" s="38">
        <v>50</v>
      </c>
      <c r="E2910" s="38" t="s">
        <v>792</v>
      </c>
    </row>
    <row r="2911" spans="1:5">
      <c r="A2911" s="38" t="s">
        <v>3428</v>
      </c>
      <c r="B2911" s="38" t="s">
        <v>3372</v>
      </c>
      <c r="C2911" s="38" t="s">
        <v>3427</v>
      </c>
      <c r="D2911" s="38">
        <v>50</v>
      </c>
      <c r="E2911" s="38" t="s">
        <v>792</v>
      </c>
    </row>
    <row r="2912" spans="1:5">
      <c r="A2912" s="38" t="s">
        <v>281</v>
      </c>
      <c r="B2912" s="38" t="s">
        <v>3372</v>
      </c>
      <c r="C2912" s="38" t="s">
        <v>3426</v>
      </c>
      <c r="D2912" s="38">
        <v>50</v>
      </c>
      <c r="E2912" s="38" t="s">
        <v>792</v>
      </c>
    </row>
    <row r="2913" spans="1:5">
      <c r="A2913" s="38" t="s">
        <v>3425</v>
      </c>
      <c r="B2913" s="38" t="s">
        <v>3372</v>
      </c>
      <c r="C2913" s="38" t="s">
        <v>3424</v>
      </c>
      <c r="D2913" s="38">
        <v>50</v>
      </c>
      <c r="E2913" s="38" t="s">
        <v>792</v>
      </c>
    </row>
    <row r="2914" spans="1:5">
      <c r="A2914" s="38" t="s">
        <v>284</v>
      </c>
      <c r="B2914" s="38" t="s">
        <v>3372</v>
      </c>
      <c r="C2914" s="38" t="s">
        <v>3423</v>
      </c>
      <c r="D2914" s="38">
        <v>50</v>
      </c>
      <c r="E2914" s="38" t="s">
        <v>792</v>
      </c>
    </row>
    <row r="2915" spans="1:5">
      <c r="A2915" s="38" t="s">
        <v>287</v>
      </c>
      <c r="B2915" s="38" t="s">
        <v>3372</v>
      </c>
      <c r="C2915" s="38" t="s">
        <v>3422</v>
      </c>
      <c r="D2915" s="38">
        <v>50</v>
      </c>
      <c r="E2915" s="38" t="s">
        <v>792</v>
      </c>
    </row>
    <row r="2916" spans="1:5">
      <c r="A2916" s="38" t="s">
        <v>290</v>
      </c>
      <c r="B2916" s="38" t="s">
        <v>3372</v>
      </c>
      <c r="C2916" s="38" t="s">
        <v>3421</v>
      </c>
      <c r="D2916" s="38">
        <v>50</v>
      </c>
      <c r="E2916" s="38" t="s">
        <v>792</v>
      </c>
    </row>
    <row r="2917" spans="1:5">
      <c r="A2917" s="38" t="s">
        <v>293</v>
      </c>
      <c r="B2917" s="38" t="s">
        <v>3372</v>
      </c>
      <c r="C2917" s="38" t="s">
        <v>3420</v>
      </c>
      <c r="D2917" s="38">
        <v>50</v>
      </c>
      <c r="E2917" s="38" t="s">
        <v>792</v>
      </c>
    </row>
    <row r="2918" spans="1:5">
      <c r="A2918" s="38" t="s">
        <v>296</v>
      </c>
      <c r="B2918" s="38" t="s">
        <v>3372</v>
      </c>
      <c r="C2918" s="38" t="s">
        <v>3419</v>
      </c>
      <c r="D2918" s="38">
        <v>50</v>
      </c>
      <c r="E2918" s="38" t="s">
        <v>792</v>
      </c>
    </row>
    <row r="2919" spans="1:5">
      <c r="A2919" s="38" t="s">
        <v>299</v>
      </c>
      <c r="B2919" s="38" t="s">
        <v>3372</v>
      </c>
      <c r="C2919" s="38" t="s">
        <v>3418</v>
      </c>
      <c r="D2919" s="38">
        <v>50</v>
      </c>
      <c r="E2919" s="38" t="s">
        <v>792</v>
      </c>
    </row>
    <row r="2920" spans="1:5">
      <c r="A2920" s="38" t="s">
        <v>3417</v>
      </c>
      <c r="B2920" s="38" t="s">
        <v>3372</v>
      </c>
      <c r="C2920" s="38" t="s">
        <v>3416</v>
      </c>
      <c r="D2920" s="38">
        <v>50</v>
      </c>
      <c r="E2920" s="38" t="s">
        <v>792</v>
      </c>
    </row>
    <row r="2921" spans="1:5">
      <c r="A2921" s="38" t="s">
        <v>302</v>
      </c>
      <c r="B2921" s="38" t="s">
        <v>3372</v>
      </c>
      <c r="C2921" s="38" t="s">
        <v>3415</v>
      </c>
      <c r="D2921" s="38">
        <v>50</v>
      </c>
      <c r="E2921" s="38" t="s">
        <v>792</v>
      </c>
    </row>
    <row r="2922" spans="1:5">
      <c r="A2922" s="38" t="s">
        <v>305</v>
      </c>
      <c r="B2922" s="38" t="s">
        <v>3372</v>
      </c>
      <c r="C2922" s="38" t="s">
        <v>3414</v>
      </c>
      <c r="D2922" s="38">
        <v>50</v>
      </c>
      <c r="E2922" s="38" t="s">
        <v>792</v>
      </c>
    </row>
    <row r="2923" spans="1:5">
      <c r="A2923" s="38" t="s">
        <v>308</v>
      </c>
      <c r="B2923" s="38" t="s">
        <v>3372</v>
      </c>
      <c r="C2923" s="38" t="s">
        <v>3413</v>
      </c>
      <c r="D2923" s="38">
        <v>50</v>
      </c>
      <c r="E2923" s="38" t="s">
        <v>792</v>
      </c>
    </row>
    <row r="2924" spans="1:5">
      <c r="A2924" s="38" t="s">
        <v>311</v>
      </c>
      <c r="B2924" s="38" t="s">
        <v>3372</v>
      </c>
      <c r="C2924" s="38" t="s">
        <v>3412</v>
      </c>
      <c r="D2924" s="38">
        <v>50</v>
      </c>
      <c r="E2924" s="38" t="s">
        <v>792</v>
      </c>
    </row>
    <row r="2925" spans="1:5">
      <c r="A2925" s="38" t="s">
        <v>314</v>
      </c>
      <c r="B2925" s="38" t="s">
        <v>3372</v>
      </c>
      <c r="C2925" s="38" t="s">
        <v>3411</v>
      </c>
      <c r="D2925" s="38">
        <v>50</v>
      </c>
      <c r="E2925" s="38" t="s">
        <v>792</v>
      </c>
    </row>
    <row r="2926" spans="1:5">
      <c r="A2926" s="38" t="s">
        <v>317</v>
      </c>
      <c r="B2926" s="38" t="s">
        <v>3372</v>
      </c>
      <c r="C2926" s="38" t="s">
        <v>3410</v>
      </c>
      <c r="D2926" s="38">
        <v>50</v>
      </c>
      <c r="E2926" s="38" t="s">
        <v>792</v>
      </c>
    </row>
    <row r="2927" spans="1:5">
      <c r="A2927" s="38" t="s">
        <v>320</v>
      </c>
      <c r="B2927" s="38" t="s">
        <v>3372</v>
      </c>
      <c r="C2927" s="38" t="s">
        <v>3409</v>
      </c>
      <c r="D2927" s="38">
        <v>50</v>
      </c>
      <c r="E2927" s="38" t="s">
        <v>792</v>
      </c>
    </row>
    <row r="2928" spans="1:5">
      <c r="A2928" s="38" t="s">
        <v>323</v>
      </c>
      <c r="B2928" s="38" t="s">
        <v>3372</v>
      </c>
      <c r="C2928" s="38" t="s">
        <v>3408</v>
      </c>
      <c r="D2928" s="38">
        <v>50</v>
      </c>
      <c r="E2928" s="38" t="s">
        <v>792</v>
      </c>
    </row>
    <row r="2929" spans="1:5">
      <c r="A2929" s="38" t="s">
        <v>3407</v>
      </c>
      <c r="B2929" s="38" t="s">
        <v>3372</v>
      </c>
      <c r="C2929" s="38" t="s">
        <v>3406</v>
      </c>
      <c r="D2929" s="38">
        <v>50</v>
      </c>
      <c r="E2929" s="38" t="s">
        <v>792</v>
      </c>
    </row>
    <row r="2930" spans="1:5">
      <c r="A2930" s="38" t="s">
        <v>3405</v>
      </c>
      <c r="B2930" s="38" t="s">
        <v>3372</v>
      </c>
      <c r="C2930" s="38" t="s">
        <v>3404</v>
      </c>
      <c r="D2930" s="38">
        <v>50</v>
      </c>
      <c r="E2930" s="38" t="s">
        <v>792</v>
      </c>
    </row>
    <row r="2931" spans="1:5">
      <c r="A2931" s="38" t="s">
        <v>3403</v>
      </c>
      <c r="B2931" s="38" t="s">
        <v>3372</v>
      </c>
      <c r="C2931" s="38" t="s">
        <v>3402</v>
      </c>
      <c r="D2931" s="38">
        <v>50</v>
      </c>
      <c r="E2931" s="38" t="s">
        <v>792</v>
      </c>
    </row>
    <row r="2932" spans="1:5">
      <c r="A2932" s="38" t="s">
        <v>3401</v>
      </c>
      <c r="B2932" s="38" t="s">
        <v>3372</v>
      </c>
      <c r="C2932" s="38" t="s">
        <v>3400</v>
      </c>
      <c r="D2932" s="38">
        <v>50</v>
      </c>
      <c r="E2932" s="38" t="s">
        <v>792</v>
      </c>
    </row>
    <row r="2933" spans="1:5">
      <c r="A2933" s="38" t="s">
        <v>3399</v>
      </c>
      <c r="B2933" s="38" t="s">
        <v>3372</v>
      </c>
      <c r="C2933" s="38" t="s">
        <v>3398</v>
      </c>
      <c r="D2933" s="38">
        <v>50</v>
      </c>
      <c r="E2933" s="38" t="s">
        <v>792</v>
      </c>
    </row>
    <row r="2934" spans="1:5">
      <c r="A2934" s="38" t="s">
        <v>3397</v>
      </c>
      <c r="B2934" s="38" t="s">
        <v>3372</v>
      </c>
      <c r="C2934" s="38" t="s">
        <v>3396</v>
      </c>
      <c r="D2934" s="38">
        <v>50</v>
      </c>
      <c r="E2934" s="38" t="s">
        <v>792</v>
      </c>
    </row>
    <row r="2935" spans="1:5">
      <c r="A2935" s="38" t="s">
        <v>326</v>
      </c>
      <c r="B2935" s="38" t="s">
        <v>3372</v>
      </c>
      <c r="C2935" s="38" t="s">
        <v>3395</v>
      </c>
      <c r="D2935" s="38">
        <v>50</v>
      </c>
      <c r="E2935" s="38" t="s">
        <v>792</v>
      </c>
    </row>
    <row r="2936" spans="1:5">
      <c r="A2936" s="38" t="s">
        <v>329</v>
      </c>
      <c r="B2936" s="38" t="s">
        <v>3372</v>
      </c>
      <c r="C2936" s="38" t="s">
        <v>3394</v>
      </c>
      <c r="D2936" s="38">
        <v>50</v>
      </c>
      <c r="E2936" s="38" t="s">
        <v>792</v>
      </c>
    </row>
    <row r="2937" spans="1:5">
      <c r="A2937" s="38" t="s">
        <v>332</v>
      </c>
      <c r="B2937" s="38" t="s">
        <v>3372</v>
      </c>
      <c r="C2937" s="38" t="s">
        <v>3393</v>
      </c>
      <c r="D2937" s="38">
        <v>50</v>
      </c>
      <c r="E2937" s="38" t="s">
        <v>792</v>
      </c>
    </row>
    <row r="2938" spans="1:5">
      <c r="A2938" s="38" t="s">
        <v>335</v>
      </c>
      <c r="B2938" s="38" t="s">
        <v>3372</v>
      </c>
      <c r="C2938" s="38" t="s">
        <v>3392</v>
      </c>
      <c r="D2938" s="38">
        <v>50</v>
      </c>
      <c r="E2938" s="38" t="s">
        <v>792</v>
      </c>
    </row>
    <row r="2939" spans="1:5">
      <c r="A2939" s="38" t="s">
        <v>338</v>
      </c>
      <c r="B2939" s="38" t="s">
        <v>3372</v>
      </c>
      <c r="C2939" s="38" t="s">
        <v>3391</v>
      </c>
      <c r="D2939" s="38">
        <v>50</v>
      </c>
      <c r="E2939" s="38" t="s">
        <v>792</v>
      </c>
    </row>
    <row r="2940" spans="1:5">
      <c r="A2940" s="38" t="s">
        <v>341</v>
      </c>
      <c r="B2940" s="38" t="s">
        <v>3372</v>
      </c>
      <c r="C2940" s="38" t="s">
        <v>3390</v>
      </c>
      <c r="D2940" s="38">
        <v>50</v>
      </c>
      <c r="E2940" s="38" t="s">
        <v>792</v>
      </c>
    </row>
    <row r="2941" spans="1:5">
      <c r="A2941" s="38" t="s">
        <v>344</v>
      </c>
      <c r="B2941" s="38" t="s">
        <v>3372</v>
      </c>
      <c r="C2941" s="38" t="s">
        <v>3389</v>
      </c>
      <c r="D2941" s="38">
        <v>50</v>
      </c>
      <c r="E2941" s="38" t="s">
        <v>792</v>
      </c>
    </row>
    <row r="2942" spans="1:5">
      <c r="A2942" s="38" t="s">
        <v>347</v>
      </c>
      <c r="B2942" s="38" t="s">
        <v>3372</v>
      </c>
      <c r="C2942" s="38" t="s">
        <v>3388</v>
      </c>
      <c r="D2942" s="38">
        <v>50</v>
      </c>
      <c r="E2942" s="38" t="s">
        <v>792</v>
      </c>
    </row>
    <row r="2943" spans="1:5">
      <c r="A2943" s="38" t="s">
        <v>350</v>
      </c>
      <c r="B2943" s="38" t="s">
        <v>3372</v>
      </c>
      <c r="C2943" s="38" t="s">
        <v>3387</v>
      </c>
      <c r="D2943" s="38">
        <v>50</v>
      </c>
      <c r="E2943" s="38" t="s">
        <v>792</v>
      </c>
    </row>
    <row r="2944" spans="1:5">
      <c r="A2944" s="38" t="s">
        <v>353</v>
      </c>
      <c r="B2944" s="38" t="s">
        <v>3372</v>
      </c>
      <c r="C2944" s="38" t="s">
        <v>3386</v>
      </c>
      <c r="D2944" s="38">
        <v>50</v>
      </c>
      <c r="E2944" s="38" t="s">
        <v>792</v>
      </c>
    </row>
    <row r="2945" spans="1:5">
      <c r="A2945" s="38" t="s">
        <v>3385</v>
      </c>
      <c r="B2945" s="38" t="s">
        <v>3372</v>
      </c>
      <c r="C2945" s="38" t="s">
        <v>3384</v>
      </c>
      <c r="D2945" s="38">
        <v>50</v>
      </c>
      <c r="E2945" s="38" t="s">
        <v>792</v>
      </c>
    </row>
    <row r="2946" spans="1:5">
      <c r="A2946" s="38" t="s">
        <v>3383</v>
      </c>
      <c r="B2946" s="38" t="s">
        <v>3372</v>
      </c>
      <c r="C2946" s="38" t="s">
        <v>3382</v>
      </c>
      <c r="D2946" s="38">
        <v>50</v>
      </c>
      <c r="E2946" s="38" t="s">
        <v>792</v>
      </c>
    </row>
    <row r="2947" spans="1:5">
      <c r="A2947" s="38" t="s">
        <v>3381</v>
      </c>
      <c r="B2947" s="38" t="s">
        <v>3372</v>
      </c>
      <c r="C2947" s="38" t="s">
        <v>3380</v>
      </c>
      <c r="D2947" s="38">
        <v>50</v>
      </c>
      <c r="E2947" s="38" t="s">
        <v>792</v>
      </c>
    </row>
    <row r="2948" spans="1:5">
      <c r="A2948" s="38" t="s">
        <v>3379</v>
      </c>
      <c r="B2948" s="38" t="s">
        <v>3372</v>
      </c>
      <c r="C2948" s="38" t="s">
        <v>3378</v>
      </c>
      <c r="D2948" s="38">
        <v>50</v>
      </c>
      <c r="E2948" s="38" t="s">
        <v>792</v>
      </c>
    </row>
    <row r="2949" spans="1:5">
      <c r="A2949" s="38" t="s">
        <v>356</v>
      </c>
      <c r="B2949" s="38" t="s">
        <v>3372</v>
      </c>
      <c r="C2949" s="38" t="s">
        <v>3377</v>
      </c>
      <c r="D2949" s="38">
        <v>50</v>
      </c>
      <c r="E2949" s="38" t="s">
        <v>792</v>
      </c>
    </row>
    <row r="2950" spans="1:5">
      <c r="A2950" s="38" t="s">
        <v>359</v>
      </c>
      <c r="B2950" s="38" t="s">
        <v>3372</v>
      </c>
      <c r="C2950" s="38" t="s">
        <v>3376</v>
      </c>
      <c r="D2950" s="38">
        <v>50</v>
      </c>
      <c r="E2950" s="38" t="s">
        <v>792</v>
      </c>
    </row>
    <row r="2951" spans="1:5">
      <c r="A2951" s="38" t="s">
        <v>362</v>
      </c>
      <c r="B2951" s="38" t="s">
        <v>3372</v>
      </c>
      <c r="C2951" s="38" t="s">
        <v>3375</v>
      </c>
      <c r="D2951" s="38">
        <v>50</v>
      </c>
      <c r="E2951" s="38" t="s">
        <v>792</v>
      </c>
    </row>
    <row r="2952" spans="1:5">
      <c r="A2952" s="38" t="s">
        <v>365</v>
      </c>
      <c r="B2952" s="38" t="s">
        <v>3372</v>
      </c>
      <c r="C2952" s="38" t="s">
        <v>3374</v>
      </c>
      <c r="D2952" s="38">
        <v>50</v>
      </c>
      <c r="E2952" s="38" t="s">
        <v>792</v>
      </c>
    </row>
    <row r="2953" spans="1:5">
      <c r="A2953" s="38" t="s">
        <v>368</v>
      </c>
      <c r="B2953" s="38" t="s">
        <v>3372</v>
      </c>
      <c r="C2953" s="38" t="s">
        <v>3373</v>
      </c>
      <c r="D2953" s="38">
        <v>50</v>
      </c>
      <c r="E2953" s="38" t="s">
        <v>792</v>
      </c>
    </row>
    <row r="2954" spans="1:5">
      <c r="A2954" s="38" t="s">
        <v>371</v>
      </c>
      <c r="B2954" s="38" t="s">
        <v>3372</v>
      </c>
      <c r="C2954" s="38" t="s">
        <v>3371</v>
      </c>
      <c r="D2954" s="38">
        <v>50</v>
      </c>
      <c r="E2954" s="38" t="s">
        <v>792</v>
      </c>
    </row>
    <row r="2955" spans="1:5">
      <c r="A2955" s="38" t="s">
        <v>3370</v>
      </c>
      <c r="B2955" s="38" t="s">
        <v>3320</v>
      </c>
      <c r="C2955" s="38" t="s">
        <v>3345</v>
      </c>
      <c r="D2955" s="38">
        <v>50</v>
      </c>
      <c r="E2955" s="38" t="s">
        <v>3334</v>
      </c>
    </row>
    <row r="2956" spans="1:5">
      <c r="A2956" s="38" t="s">
        <v>3369</v>
      </c>
      <c r="B2956" s="38" t="s">
        <v>3320</v>
      </c>
      <c r="C2956" s="38" t="s">
        <v>3344</v>
      </c>
      <c r="D2956" s="38">
        <v>50</v>
      </c>
      <c r="E2956" s="38" t="s">
        <v>3334</v>
      </c>
    </row>
    <row r="2957" spans="1:5">
      <c r="A2957" s="38" t="s">
        <v>3368</v>
      </c>
      <c r="B2957" s="38" t="s">
        <v>3320</v>
      </c>
      <c r="C2957" s="38" t="s">
        <v>3343</v>
      </c>
      <c r="D2957" s="38">
        <v>50</v>
      </c>
      <c r="E2957" s="38" t="s">
        <v>3334</v>
      </c>
    </row>
    <row r="2958" spans="1:5">
      <c r="A2958" s="38" t="s">
        <v>3367</v>
      </c>
      <c r="B2958" s="38" t="s">
        <v>3320</v>
      </c>
      <c r="C2958" s="38" t="s">
        <v>3342</v>
      </c>
      <c r="D2958" s="38">
        <v>50</v>
      </c>
      <c r="E2958" s="38" t="s">
        <v>3334</v>
      </c>
    </row>
    <row r="2959" spans="1:5">
      <c r="A2959" s="38" t="s">
        <v>3366</v>
      </c>
      <c r="B2959" s="38" t="s">
        <v>3320</v>
      </c>
      <c r="C2959" s="38" t="s">
        <v>3341</v>
      </c>
      <c r="D2959" s="38">
        <v>50</v>
      </c>
      <c r="E2959" s="38" t="s">
        <v>3334</v>
      </c>
    </row>
    <row r="2960" spans="1:5">
      <c r="A2960" s="38" t="s">
        <v>3365</v>
      </c>
      <c r="B2960" s="38" t="s">
        <v>3320</v>
      </c>
      <c r="C2960" s="38" t="s">
        <v>3340</v>
      </c>
      <c r="D2960" s="38">
        <v>50</v>
      </c>
      <c r="E2960" s="38" t="s">
        <v>3334</v>
      </c>
    </row>
    <row r="2961" spans="1:5">
      <c r="A2961" s="38" t="s">
        <v>3364</v>
      </c>
      <c r="B2961" s="38" t="s">
        <v>3320</v>
      </c>
      <c r="C2961" s="38" t="s">
        <v>3339</v>
      </c>
      <c r="D2961" s="38">
        <v>50</v>
      </c>
      <c r="E2961" s="38" t="s">
        <v>3334</v>
      </c>
    </row>
    <row r="2962" spans="1:5">
      <c r="A2962" s="38" t="s">
        <v>3363</v>
      </c>
      <c r="B2962" s="38" t="s">
        <v>3320</v>
      </c>
      <c r="C2962" s="38" t="s">
        <v>3337</v>
      </c>
      <c r="D2962" s="38">
        <v>50</v>
      </c>
      <c r="E2962" s="38" t="s">
        <v>3334</v>
      </c>
    </row>
    <row r="2963" spans="1:5">
      <c r="A2963" s="38" t="s">
        <v>3362</v>
      </c>
      <c r="B2963" s="38" t="s">
        <v>3320</v>
      </c>
      <c r="C2963" s="38" t="s">
        <v>3335</v>
      </c>
      <c r="D2963" s="38">
        <v>50</v>
      </c>
      <c r="E2963" s="38" t="s">
        <v>3334</v>
      </c>
    </row>
    <row r="2964" spans="1:5">
      <c r="A2964" s="38" t="s">
        <v>3361</v>
      </c>
      <c r="B2964" s="38" t="s">
        <v>3320</v>
      </c>
      <c r="C2964" s="38" t="s">
        <v>3332</v>
      </c>
      <c r="D2964" s="38">
        <v>50</v>
      </c>
      <c r="E2964" s="38" t="s">
        <v>792</v>
      </c>
    </row>
    <row r="2965" spans="1:5">
      <c r="A2965" s="38" t="s">
        <v>3360</v>
      </c>
      <c r="B2965" s="38" t="s">
        <v>3320</v>
      </c>
      <c r="C2965" s="38" t="s">
        <v>3330</v>
      </c>
      <c r="D2965" s="38">
        <v>50</v>
      </c>
      <c r="E2965" s="38" t="s">
        <v>792</v>
      </c>
    </row>
    <row r="2966" spans="1:5">
      <c r="A2966" s="38" t="s">
        <v>3359</v>
      </c>
      <c r="B2966" s="38" t="s">
        <v>3320</v>
      </c>
      <c r="C2966" s="38" t="s">
        <v>3328</v>
      </c>
      <c r="D2966" s="38">
        <v>50</v>
      </c>
      <c r="E2966" s="38" t="s">
        <v>792</v>
      </c>
    </row>
    <row r="2967" spans="1:5">
      <c r="A2967" s="38" t="s">
        <v>3358</v>
      </c>
      <c r="B2967" s="38" t="s">
        <v>3320</v>
      </c>
      <c r="C2967" s="38" t="s">
        <v>3326</v>
      </c>
      <c r="D2967" s="38">
        <v>50</v>
      </c>
      <c r="E2967" s="38" t="s">
        <v>792</v>
      </c>
    </row>
    <row r="2968" spans="1:5">
      <c r="A2968" s="38" t="s">
        <v>3357</v>
      </c>
      <c r="B2968" s="38" t="s">
        <v>3320</v>
      </c>
      <c r="C2968" s="38" t="s">
        <v>3324</v>
      </c>
      <c r="D2968" s="38">
        <v>50</v>
      </c>
      <c r="E2968" s="38" t="s">
        <v>792</v>
      </c>
    </row>
    <row r="2969" spans="1:5">
      <c r="A2969" s="38" t="s">
        <v>3356</v>
      </c>
      <c r="B2969" s="38" t="s">
        <v>3320</v>
      </c>
      <c r="C2969" s="38" t="s">
        <v>3322</v>
      </c>
      <c r="D2969" s="38">
        <v>50</v>
      </c>
      <c r="E2969" s="38" t="s">
        <v>792</v>
      </c>
    </row>
    <row r="2970" spans="1:5">
      <c r="A2970" s="38" t="s">
        <v>3355</v>
      </c>
      <c r="B2970" s="38" t="s">
        <v>3320</v>
      </c>
      <c r="C2970" s="38" t="s">
        <v>3319</v>
      </c>
      <c r="D2970" s="38">
        <v>50</v>
      </c>
      <c r="E2970" s="38" t="s">
        <v>792</v>
      </c>
    </row>
    <row r="2971" spans="1:5">
      <c r="A2971" s="38" t="s">
        <v>372</v>
      </c>
      <c r="B2971" s="38" t="s">
        <v>3320</v>
      </c>
      <c r="C2971" s="38" t="s">
        <v>3345</v>
      </c>
      <c r="D2971" s="38">
        <v>50</v>
      </c>
      <c r="E2971" s="38" t="s">
        <v>3334</v>
      </c>
    </row>
    <row r="2972" spans="1:5">
      <c r="A2972" s="38" t="s">
        <v>374</v>
      </c>
      <c r="B2972" s="38" t="s">
        <v>3320</v>
      </c>
      <c r="C2972" s="38" t="s">
        <v>3344</v>
      </c>
      <c r="D2972" s="38">
        <v>50</v>
      </c>
      <c r="E2972" s="38" t="s">
        <v>3334</v>
      </c>
    </row>
    <row r="2973" spans="1:5">
      <c r="A2973" s="38" t="s">
        <v>376</v>
      </c>
      <c r="B2973" s="38" t="s">
        <v>3320</v>
      </c>
      <c r="C2973" s="38" t="s">
        <v>3343</v>
      </c>
      <c r="D2973" s="38">
        <v>50</v>
      </c>
      <c r="E2973" s="38" t="s">
        <v>3334</v>
      </c>
    </row>
    <row r="2974" spans="1:5">
      <c r="A2974" s="38" t="s">
        <v>378</v>
      </c>
      <c r="B2974" s="38" t="s">
        <v>3320</v>
      </c>
      <c r="C2974" s="38" t="s">
        <v>3342</v>
      </c>
      <c r="D2974" s="38">
        <v>50</v>
      </c>
      <c r="E2974" s="38" t="s">
        <v>3334</v>
      </c>
    </row>
    <row r="2975" spans="1:5">
      <c r="A2975" s="38" t="s">
        <v>380</v>
      </c>
      <c r="B2975" s="38" t="s">
        <v>3320</v>
      </c>
      <c r="C2975" s="38" t="s">
        <v>3341</v>
      </c>
      <c r="D2975" s="38">
        <v>50</v>
      </c>
      <c r="E2975" s="38" t="s">
        <v>3334</v>
      </c>
    </row>
    <row r="2976" spans="1:5">
      <c r="A2976" s="38" t="s">
        <v>382</v>
      </c>
      <c r="B2976" s="38" t="s">
        <v>3320</v>
      </c>
      <c r="C2976" s="38" t="s">
        <v>3340</v>
      </c>
      <c r="D2976" s="38">
        <v>50</v>
      </c>
      <c r="E2976" s="38" t="s">
        <v>3334</v>
      </c>
    </row>
    <row r="2977" spans="1:5">
      <c r="A2977" s="38" t="s">
        <v>384</v>
      </c>
      <c r="B2977" s="38" t="s">
        <v>3320</v>
      </c>
      <c r="C2977" s="38" t="s">
        <v>3339</v>
      </c>
      <c r="D2977" s="38">
        <v>50</v>
      </c>
      <c r="E2977" s="38" t="s">
        <v>3334</v>
      </c>
    </row>
    <row r="2978" spans="1:5">
      <c r="A2978" s="38" t="s">
        <v>3354</v>
      </c>
      <c r="B2978" s="38" t="s">
        <v>3320</v>
      </c>
      <c r="C2978" s="38" t="s">
        <v>3337</v>
      </c>
      <c r="D2978" s="38">
        <v>50</v>
      </c>
      <c r="E2978" s="38" t="s">
        <v>3334</v>
      </c>
    </row>
    <row r="2979" spans="1:5">
      <c r="A2979" s="38" t="s">
        <v>3353</v>
      </c>
      <c r="B2979" s="38" t="s">
        <v>3320</v>
      </c>
      <c r="C2979" s="38" t="s">
        <v>3335</v>
      </c>
      <c r="D2979" s="38">
        <v>50</v>
      </c>
      <c r="E2979" s="38" t="s">
        <v>3334</v>
      </c>
    </row>
    <row r="2980" spans="1:5">
      <c r="A2980" s="38" t="s">
        <v>3352</v>
      </c>
      <c r="B2980" s="38" t="s">
        <v>3320</v>
      </c>
      <c r="C2980" s="38" t="s">
        <v>3332</v>
      </c>
      <c r="D2980" s="38">
        <v>50</v>
      </c>
      <c r="E2980" s="38" t="s">
        <v>792</v>
      </c>
    </row>
    <row r="2981" spans="1:5">
      <c r="A2981" s="38" t="s">
        <v>3351</v>
      </c>
      <c r="B2981" s="38" t="s">
        <v>3320</v>
      </c>
      <c r="C2981" s="38" t="s">
        <v>3330</v>
      </c>
      <c r="D2981" s="38">
        <v>50</v>
      </c>
      <c r="E2981" s="38" t="s">
        <v>792</v>
      </c>
    </row>
    <row r="2982" spans="1:5">
      <c r="A2982" s="38" t="s">
        <v>3350</v>
      </c>
      <c r="B2982" s="38" t="s">
        <v>3320</v>
      </c>
      <c r="C2982" s="38" t="s">
        <v>3328</v>
      </c>
      <c r="D2982" s="38">
        <v>50</v>
      </c>
      <c r="E2982" s="38" t="s">
        <v>792</v>
      </c>
    </row>
    <row r="2983" spans="1:5">
      <c r="A2983" s="38" t="s">
        <v>3349</v>
      </c>
      <c r="B2983" s="38" t="s">
        <v>3320</v>
      </c>
      <c r="C2983" s="38" t="s">
        <v>3326</v>
      </c>
      <c r="D2983" s="38">
        <v>50</v>
      </c>
      <c r="E2983" s="38" t="s">
        <v>792</v>
      </c>
    </row>
    <row r="2984" spans="1:5">
      <c r="A2984" s="38" t="s">
        <v>3348</v>
      </c>
      <c r="B2984" s="38" t="s">
        <v>3320</v>
      </c>
      <c r="C2984" s="38" t="s">
        <v>3324</v>
      </c>
      <c r="D2984" s="38">
        <v>50</v>
      </c>
      <c r="E2984" s="38" t="s">
        <v>792</v>
      </c>
    </row>
    <row r="2985" spans="1:5">
      <c r="A2985" s="38" t="s">
        <v>3347</v>
      </c>
      <c r="B2985" s="38" t="s">
        <v>3320</v>
      </c>
      <c r="C2985" s="38" t="s">
        <v>3322</v>
      </c>
      <c r="D2985" s="38">
        <v>50</v>
      </c>
      <c r="E2985" s="38" t="s">
        <v>792</v>
      </c>
    </row>
    <row r="2986" spans="1:5">
      <c r="A2986" s="38" t="s">
        <v>3346</v>
      </c>
      <c r="B2986" s="38" t="s">
        <v>3320</v>
      </c>
      <c r="C2986" s="38" t="s">
        <v>3319</v>
      </c>
      <c r="D2986" s="38">
        <v>50</v>
      </c>
      <c r="E2986" s="38" t="s">
        <v>792</v>
      </c>
    </row>
    <row r="2987" spans="1:5">
      <c r="A2987" s="38" t="s">
        <v>373</v>
      </c>
      <c r="B2987" s="38" t="s">
        <v>3320</v>
      </c>
      <c r="C2987" s="38" t="s">
        <v>3345</v>
      </c>
      <c r="D2987" s="38">
        <v>50</v>
      </c>
      <c r="E2987" s="38" t="s">
        <v>3334</v>
      </c>
    </row>
    <row r="2988" spans="1:5">
      <c r="A2988" s="38" t="s">
        <v>375</v>
      </c>
      <c r="B2988" s="38" t="s">
        <v>3320</v>
      </c>
      <c r="C2988" s="38" t="s">
        <v>3344</v>
      </c>
      <c r="D2988" s="38">
        <v>50</v>
      </c>
      <c r="E2988" s="38" t="s">
        <v>3334</v>
      </c>
    </row>
    <row r="2989" spans="1:5">
      <c r="A2989" s="38" t="s">
        <v>377</v>
      </c>
      <c r="B2989" s="38" t="s">
        <v>3320</v>
      </c>
      <c r="C2989" s="38" t="s">
        <v>3343</v>
      </c>
      <c r="D2989" s="38">
        <v>50</v>
      </c>
      <c r="E2989" s="38" t="s">
        <v>3334</v>
      </c>
    </row>
    <row r="2990" spans="1:5">
      <c r="A2990" s="38" t="s">
        <v>379</v>
      </c>
      <c r="B2990" s="38" t="s">
        <v>3320</v>
      </c>
      <c r="C2990" s="38" t="s">
        <v>3342</v>
      </c>
      <c r="D2990" s="38">
        <v>50</v>
      </c>
      <c r="E2990" s="38" t="s">
        <v>3334</v>
      </c>
    </row>
    <row r="2991" spans="1:5">
      <c r="A2991" s="38" t="s">
        <v>381</v>
      </c>
      <c r="B2991" s="38" t="s">
        <v>3320</v>
      </c>
      <c r="C2991" s="38" t="s">
        <v>3341</v>
      </c>
      <c r="D2991" s="38">
        <v>50</v>
      </c>
      <c r="E2991" s="38" t="s">
        <v>3334</v>
      </c>
    </row>
    <row r="2992" spans="1:5">
      <c r="A2992" s="38" t="s">
        <v>383</v>
      </c>
      <c r="B2992" s="38" t="s">
        <v>3320</v>
      </c>
      <c r="C2992" s="38" t="s">
        <v>3340</v>
      </c>
      <c r="D2992" s="38">
        <v>50</v>
      </c>
      <c r="E2992" s="38" t="s">
        <v>3334</v>
      </c>
    </row>
    <row r="2993" spans="1:5">
      <c r="A2993" s="38" t="s">
        <v>385</v>
      </c>
      <c r="B2993" s="38" t="s">
        <v>3320</v>
      </c>
      <c r="C2993" s="38" t="s">
        <v>3339</v>
      </c>
      <c r="D2993" s="38">
        <v>50</v>
      </c>
      <c r="E2993" s="38" t="s">
        <v>3334</v>
      </c>
    </row>
    <row r="2994" spans="1:5">
      <c r="A2994" s="38" t="s">
        <v>3338</v>
      </c>
      <c r="B2994" s="38" t="s">
        <v>3320</v>
      </c>
      <c r="C2994" s="38" t="s">
        <v>3337</v>
      </c>
      <c r="D2994" s="38">
        <v>50</v>
      </c>
      <c r="E2994" s="38" t="s">
        <v>3334</v>
      </c>
    </row>
    <row r="2995" spans="1:5">
      <c r="A2995" s="38" t="s">
        <v>3336</v>
      </c>
      <c r="B2995" s="38" t="s">
        <v>3320</v>
      </c>
      <c r="C2995" s="38" t="s">
        <v>3335</v>
      </c>
      <c r="D2995" s="38">
        <v>50</v>
      </c>
      <c r="E2995" s="38" t="s">
        <v>3334</v>
      </c>
    </row>
    <row r="2996" spans="1:5">
      <c r="A2996" s="38" t="s">
        <v>3333</v>
      </c>
      <c r="B2996" s="38" t="s">
        <v>3320</v>
      </c>
      <c r="C2996" s="38" t="s">
        <v>3332</v>
      </c>
      <c r="D2996" s="38">
        <v>50</v>
      </c>
      <c r="E2996" s="38" t="s">
        <v>792</v>
      </c>
    </row>
    <row r="2997" spans="1:5">
      <c r="A2997" s="38" t="s">
        <v>3331</v>
      </c>
      <c r="B2997" s="38" t="s">
        <v>3320</v>
      </c>
      <c r="C2997" s="38" t="s">
        <v>3330</v>
      </c>
      <c r="D2997" s="38">
        <v>50</v>
      </c>
      <c r="E2997" s="38" t="s">
        <v>792</v>
      </c>
    </row>
    <row r="2998" spans="1:5">
      <c r="A2998" s="38" t="s">
        <v>3329</v>
      </c>
      <c r="B2998" s="38" t="s">
        <v>3320</v>
      </c>
      <c r="C2998" s="38" t="s">
        <v>3328</v>
      </c>
      <c r="D2998" s="38">
        <v>50</v>
      </c>
      <c r="E2998" s="38" t="s">
        <v>792</v>
      </c>
    </row>
    <row r="2999" spans="1:5">
      <c r="A2999" s="38" t="s">
        <v>3327</v>
      </c>
      <c r="B2999" s="38" t="s">
        <v>3320</v>
      </c>
      <c r="C2999" s="38" t="s">
        <v>3326</v>
      </c>
      <c r="D2999" s="38">
        <v>50</v>
      </c>
      <c r="E2999" s="38" t="s">
        <v>792</v>
      </c>
    </row>
    <row r="3000" spans="1:5">
      <c r="A3000" s="38" t="s">
        <v>3325</v>
      </c>
      <c r="B3000" s="38" t="s">
        <v>3320</v>
      </c>
      <c r="C3000" s="38" t="s">
        <v>3324</v>
      </c>
      <c r="D3000" s="38">
        <v>50</v>
      </c>
      <c r="E3000" s="38" t="s">
        <v>792</v>
      </c>
    </row>
    <row r="3001" spans="1:5">
      <c r="A3001" s="38" t="s">
        <v>3323</v>
      </c>
      <c r="B3001" s="38" t="s">
        <v>3320</v>
      </c>
      <c r="C3001" s="38" t="s">
        <v>3322</v>
      </c>
      <c r="D3001" s="38">
        <v>50</v>
      </c>
      <c r="E3001" s="38" t="s">
        <v>792</v>
      </c>
    </row>
    <row r="3002" spans="1:5">
      <c r="A3002" s="38" t="s">
        <v>3321</v>
      </c>
      <c r="B3002" s="38" t="s">
        <v>3320</v>
      </c>
      <c r="C3002" s="38" t="s">
        <v>3319</v>
      </c>
      <c r="D3002" s="38">
        <v>50</v>
      </c>
      <c r="E3002" s="38" t="s">
        <v>792</v>
      </c>
    </row>
    <row r="3003" spans="1:5">
      <c r="A3003" s="38" t="s">
        <v>3318</v>
      </c>
      <c r="B3003" s="38" t="s">
        <v>3304</v>
      </c>
      <c r="C3003" s="38" t="s">
        <v>3312</v>
      </c>
      <c r="D3003" s="38">
        <v>50</v>
      </c>
      <c r="E3003" s="38" t="s">
        <v>792</v>
      </c>
    </row>
    <row r="3004" spans="1:5">
      <c r="A3004" s="38" t="s">
        <v>3317</v>
      </c>
      <c r="B3004" s="38" t="s">
        <v>3304</v>
      </c>
      <c r="C3004" s="38" t="s">
        <v>3310</v>
      </c>
      <c r="D3004" s="38">
        <v>50</v>
      </c>
      <c r="E3004" s="38" t="s">
        <v>792</v>
      </c>
    </row>
    <row r="3005" spans="1:5">
      <c r="A3005" s="38" t="s">
        <v>3316</v>
      </c>
      <c r="B3005" s="38" t="s">
        <v>3304</v>
      </c>
      <c r="C3005" s="38" t="s">
        <v>1968</v>
      </c>
      <c r="D3005" s="38">
        <v>50</v>
      </c>
      <c r="E3005" s="38" t="s">
        <v>792</v>
      </c>
    </row>
    <row r="3006" spans="1:5">
      <c r="A3006" s="38" t="s">
        <v>3315</v>
      </c>
      <c r="B3006" s="38" t="s">
        <v>3304</v>
      </c>
      <c r="C3006" s="38" t="s">
        <v>3307</v>
      </c>
      <c r="D3006" s="38">
        <v>50</v>
      </c>
      <c r="E3006" s="38" t="s">
        <v>792</v>
      </c>
    </row>
    <row r="3007" spans="1:5">
      <c r="A3007" s="38" t="s">
        <v>3314</v>
      </c>
      <c r="B3007" s="38" t="s">
        <v>3304</v>
      </c>
      <c r="C3007" s="38" t="s">
        <v>3305</v>
      </c>
      <c r="D3007" s="38">
        <v>50</v>
      </c>
      <c r="E3007" s="38" t="s">
        <v>792</v>
      </c>
    </row>
    <row r="3008" spans="1:5">
      <c r="A3008" s="38" t="s">
        <v>743</v>
      </c>
      <c r="B3008" s="38" t="s">
        <v>3304</v>
      </c>
      <c r="C3008" s="38" t="s">
        <v>3303</v>
      </c>
      <c r="D3008" s="38">
        <v>50</v>
      </c>
      <c r="E3008" s="38" t="s">
        <v>792</v>
      </c>
    </row>
    <row r="3009" spans="1:5">
      <c r="A3009" s="38" t="s">
        <v>3313</v>
      </c>
      <c r="B3009" s="38" t="s">
        <v>3304</v>
      </c>
      <c r="C3009" s="38" t="s">
        <v>3312</v>
      </c>
      <c r="D3009" s="38">
        <v>50</v>
      </c>
      <c r="E3009" s="38" t="s">
        <v>792</v>
      </c>
    </row>
    <row r="3010" spans="1:5">
      <c r="A3010" s="38" t="s">
        <v>3311</v>
      </c>
      <c r="B3010" s="38" t="s">
        <v>3304</v>
      </c>
      <c r="C3010" s="38" t="s">
        <v>3310</v>
      </c>
      <c r="D3010" s="38">
        <v>50</v>
      </c>
      <c r="E3010" s="38" t="s">
        <v>792</v>
      </c>
    </row>
    <row r="3011" spans="1:5">
      <c r="A3011" s="38" t="s">
        <v>3309</v>
      </c>
      <c r="B3011" s="38" t="s">
        <v>3304</v>
      </c>
      <c r="C3011" s="38" t="s">
        <v>1968</v>
      </c>
      <c r="D3011" s="38">
        <v>50</v>
      </c>
      <c r="E3011" s="38" t="s">
        <v>792</v>
      </c>
    </row>
    <row r="3012" spans="1:5">
      <c r="A3012" s="38" t="s">
        <v>3308</v>
      </c>
      <c r="B3012" s="38" t="s">
        <v>3304</v>
      </c>
      <c r="C3012" s="38" t="s">
        <v>3307</v>
      </c>
      <c r="D3012" s="38">
        <v>50</v>
      </c>
      <c r="E3012" s="38" t="s">
        <v>792</v>
      </c>
    </row>
    <row r="3013" spans="1:5">
      <c r="A3013" s="38" t="s">
        <v>3306</v>
      </c>
      <c r="B3013" s="38" t="s">
        <v>3304</v>
      </c>
      <c r="C3013" s="38" t="s">
        <v>3305</v>
      </c>
      <c r="D3013" s="38">
        <v>50</v>
      </c>
      <c r="E3013" s="38" t="s">
        <v>792</v>
      </c>
    </row>
    <row r="3014" spans="1:5">
      <c r="A3014" s="38" t="s">
        <v>742</v>
      </c>
      <c r="B3014" s="38" t="s">
        <v>3304</v>
      </c>
      <c r="C3014" s="38" t="s">
        <v>3303</v>
      </c>
      <c r="D3014" s="38">
        <v>50</v>
      </c>
      <c r="E3014" s="38" t="s">
        <v>792</v>
      </c>
    </row>
    <row r="3015" spans="1:5">
      <c r="A3015" s="38" t="s">
        <v>3302</v>
      </c>
      <c r="B3015" s="38" t="s">
        <v>3294</v>
      </c>
      <c r="C3015" s="38" t="s">
        <v>3296</v>
      </c>
      <c r="D3015" s="38">
        <v>50</v>
      </c>
      <c r="E3015" s="38" t="s">
        <v>792</v>
      </c>
    </row>
    <row r="3016" spans="1:5">
      <c r="A3016" s="38" t="s">
        <v>3301</v>
      </c>
      <c r="B3016" s="38" t="s">
        <v>3294</v>
      </c>
      <c r="C3016" s="38" t="s">
        <v>3296</v>
      </c>
      <c r="D3016" s="38">
        <v>50</v>
      </c>
      <c r="E3016" s="38" t="s">
        <v>792</v>
      </c>
    </row>
    <row r="3017" spans="1:5">
      <c r="A3017" s="38" t="s">
        <v>3300</v>
      </c>
      <c r="B3017" s="38" t="s">
        <v>3294</v>
      </c>
      <c r="C3017" s="38" t="s">
        <v>3293</v>
      </c>
      <c r="D3017" s="38">
        <v>50</v>
      </c>
      <c r="E3017" s="38" t="s">
        <v>792</v>
      </c>
    </row>
    <row r="3018" spans="1:5">
      <c r="A3018" s="38" t="s">
        <v>3299</v>
      </c>
      <c r="B3018" s="38" t="s">
        <v>3294</v>
      </c>
      <c r="C3018" s="38" t="s">
        <v>3293</v>
      </c>
      <c r="D3018" s="38">
        <v>50</v>
      </c>
      <c r="E3018" s="38" t="s">
        <v>792</v>
      </c>
    </row>
    <row r="3019" spans="1:5">
      <c r="A3019" s="38" t="s">
        <v>644</v>
      </c>
      <c r="B3019" s="38" t="s">
        <v>3294</v>
      </c>
      <c r="C3019" s="38" t="s">
        <v>3296</v>
      </c>
      <c r="D3019" s="38">
        <v>50</v>
      </c>
      <c r="E3019" s="38" t="s">
        <v>792</v>
      </c>
    </row>
    <row r="3020" spans="1:5">
      <c r="A3020" s="38" t="s">
        <v>3298</v>
      </c>
      <c r="B3020" s="38" t="s">
        <v>3294</v>
      </c>
      <c r="C3020" s="38" t="s">
        <v>3293</v>
      </c>
      <c r="D3020" s="38">
        <v>50</v>
      </c>
      <c r="E3020" s="38" t="s">
        <v>792</v>
      </c>
    </row>
    <row r="3021" spans="1:5">
      <c r="A3021" s="38" t="s">
        <v>642</v>
      </c>
      <c r="B3021" s="38" t="s">
        <v>3294</v>
      </c>
      <c r="C3021" s="38" t="s">
        <v>3296</v>
      </c>
      <c r="D3021" s="38">
        <v>50</v>
      </c>
      <c r="E3021" s="38" t="s">
        <v>792</v>
      </c>
    </row>
    <row r="3022" spans="1:5">
      <c r="A3022" s="38" t="s">
        <v>3297</v>
      </c>
      <c r="B3022" s="38" t="s">
        <v>3294</v>
      </c>
      <c r="C3022" s="38" t="s">
        <v>3293</v>
      </c>
      <c r="D3022" s="38">
        <v>50</v>
      </c>
      <c r="E3022" s="38" t="s">
        <v>792</v>
      </c>
    </row>
    <row r="3023" spans="1:5">
      <c r="A3023" s="38" t="s">
        <v>643</v>
      </c>
      <c r="B3023" s="38" t="s">
        <v>3294</v>
      </c>
      <c r="C3023" s="38" t="s">
        <v>3296</v>
      </c>
      <c r="D3023" s="38">
        <v>50</v>
      </c>
      <c r="E3023" s="38" t="s">
        <v>792</v>
      </c>
    </row>
    <row r="3024" spans="1:5">
      <c r="A3024" s="38" t="s">
        <v>3295</v>
      </c>
      <c r="B3024" s="38" t="s">
        <v>3294</v>
      </c>
      <c r="C3024" s="38" t="s">
        <v>3293</v>
      </c>
      <c r="D3024" s="38">
        <v>50</v>
      </c>
      <c r="E3024" s="38" t="s">
        <v>792</v>
      </c>
    </row>
    <row r="3025" spans="1:5">
      <c r="A3025" s="38" t="s">
        <v>3292</v>
      </c>
      <c r="B3025" s="38" t="s">
        <v>3288</v>
      </c>
      <c r="C3025" s="38" t="s">
        <v>3291</v>
      </c>
      <c r="D3025" s="38">
        <v>50</v>
      </c>
      <c r="E3025" s="38" t="s">
        <v>792</v>
      </c>
    </row>
    <row r="3026" spans="1:5">
      <c r="A3026" s="38" t="s">
        <v>3290</v>
      </c>
      <c r="B3026" s="38" t="s">
        <v>3288</v>
      </c>
      <c r="C3026" s="38" t="s">
        <v>3287</v>
      </c>
      <c r="D3026" s="38">
        <v>50</v>
      </c>
      <c r="E3026" s="38" t="s">
        <v>792</v>
      </c>
    </row>
    <row r="3027" spans="1:5">
      <c r="A3027" s="38" t="s">
        <v>3289</v>
      </c>
      <c r="B3027" s="38" t="s">
        <v>3288</v>
      </c>
      <c r="C3027" s="38" t="s">
        <v>3287</v>
      </c>
      <c r="D3027" s="38">
        <v>50</v>
      </c>
      <c r="E3027" s="38" t="s">
        <v>792</v>
      </c>
    </row>
    <row r="3028" spans="1:5">
      <c r="A3028" s="38" t="s">
        <v>3286</v>
      </c>
      <c r="B3028" s="38" t="s">
        <v>3269</v>
      </c>
      <c r="C3028" s="38" t="s">
        <v>3279</v>
      </c>
      <c r="D3028" s="38">
        <v>50</v>
      </c>
      <c r="E3028" s="38" t="s">
        <v>792</v>
      </c>
    </row>
    <row r="3029" spans="1:5">
      <c r="A3029" s="38" t="s">
        <v>3285</v>
      </c>
      <c r="B3029" s="38" t="s">
        <v>3269</v>
      </c>
      <c r="C3029" s="38" t="s">
        <v>3277</v>
      </c>
      <c r="D3029" s="38">
        <v>50</v>
      </c>
      <c r="E3029" s="38" t="s">
        <v>792</v>
      </c>
    </row>
    <row r="3030" spans="1:5">
      <c r="A3030" s="38" t="s">
        <v>3284</v>
      </c>
      <c r="B3030" s="38" t="s">
        <v>3269</v>
      </c>
      <c r="C3030" s="38" t="s">
        <v>3275</v>
      </c>
      <c r="D3030" s="38">
        <v>50</v>
      </c>
      <c r="E3030" s="38" t="s">
        <v>792</v>
      </c>
    </row>
    <row r="3031" spans="1:5">
      <c r="A3031" s="38" t="s">
        <v>3283</v>
      </c>
      <c r="B3031" s="38" t="s">
        <v>3269</v>
      </c>
      <c r="C3031" s="38" t="s">
        <v>3279</v>
      </c>
      <c r="D3031" s="38">
        <v>50</v>
      </c>
      <c r="E3031" s="38" t="s">
        <v>792</v>
      </c>
    </row>
    <row r="3032" spans="1:5">
      <c r="A3032" s="38" t="s">
        <v>3282</v>
      </c>
      <c r="B3032" s="38" t="s">
        <v>3269</v>
      </c>
      <c r="C3032" s="38" t="s">
        <v>3277</v>
      </c>
      <c r="D3032" s="38">
        <v>50</v>
      </c>
      <c r="E3032" s="38" t="s">
        <v>792</v>
      </c>
    </row>
    <row r="3033" spans="1:5">
      <c r="A3033" s="38" t="s">
        <v>3281</v>
      </c>
      <c r="B3033" s="38" t="s">
        <v>3269</v>
      </c>
      <c r="C3033" s="38" t="s">
        <v>3275</v>
      </c>
      <c r="D3033" s="38">
        <v>50</v>
      </c>
      <c r="E3033" s="38" t="s">
        <v>792</v>
      </c>
    </row>
    <row r="3034" spans="1:5">
      <c r="A3034" s="38" t="s">
        <v>3280</v>
      </c>
      <c r="B3034" s="38" t="s">
        <v>3269</v>
      </c>
      <c r="C3034" s="38" t="s">
        <v>3279</v>
      </c>
      <c r="D3034" s="38">
        <v>50</v>
      </c>
      <c r="E3034" s="38" t="s">
        <v>792</v>
      </c>
    </row>
    <row r="3035" spans="1:5">
      <c r="A3035" s="38" t="s">
        <v>3278</v>
      </c>
      <c r="B3035" s="38" t="s">
        <v>3269</v>
      </c>
      <c r="C3035" s="38" t="s">
        <v>3277</v>
      </c>
      <c r="D3035" s="38">
        <v>50</v>
      </c>
      <c r="E3035" s="38" t="s">
        <v>792</v>
      </c>
    </row>
    <row r="3036" spans="1:5">
      <c r="A3036" s="38" t="s">
        <v>3276</v>
      </c>
      <c r="B3036" s="38" t="s">
        <v>3269</v>
      </c>
      <c r="C3036" s="38" t="s">
        <v>3275</v>
      </c>
      <c r="D3036" s="38">
        <v>50</v>
      </c>
      <c r="E3036" s="38" t="s">
        <v>792</v>
      </c>
    </row>
    <row r="3037" spans="1:5">
      <c r="A3037" s="38" t="s">
        <v>3274</v>
      </c>
      <c r="B3037" s="38" t="s">
        <v>3269</v>
      </c>
      <c r="C3037" s="38" t="s">
        <v>3271</v>
      </c>
      <c r="D3037" s="38">
        <v>50</v>
      </c>
      <c r="E3037" s="38" t="s">
        <v>792</v>
      </c>
    </row>
    <row r="3038" spans="1:5">
      <c r="A3038" s="38" t="s">
        <v>3273</v>
      </c>
      <c r="B3038" s="38" t="s">
        <v>3269</v>
      </c>
      <c r="C3038" s="38" t="s">
        <v>3268</v>
      </c>
      <c r="D3038" s="38">
        <v>50</v>
      </c>
      <c r="E3038" s="38" t="s">
        <v>792</v>
      </c>
    </row>
    <row r="3039" spans="1:5">
      <c r="A3039" s="38" t="s">
        <v>3272</v>
      </c>
      <c r="B3039" s="38" t="s">
        <v>3269</v>
      </c>
      <c r="C3039" s="38" t="s">
        <v>3271</v>
      </c>
      <c r="D3039" s="38">
        <v>50</v>
      </c>
      <c r="E3039" s="38" t="s">
        <v>792</v>
      </c>
    </row>
    <row r="3040" spans="1:5">
      <c r="A3040" s="38" t="s">
        <v>3270</v>
      </c>
      <c r="B3040" s="38" t="s">
        <v>3269</v>
      </c>
      <c r="C3040" s="38" t="s">
        <v>3268</v>
      </c>
      <c r="D3040" s="38">
        <v>50</v>
      </c>
      <c r="E3040" s="38" t="s">
        <v>792</v>
      </c>
    </row>
    <row r="3041" spans="1:5">
      <c r="A3041" s="38" t="s">
        <v>3267</v>
      </c>
      <c r="B3041" s="38" t="s">
        <v>3233</v>
      </c>
      <c r="C3041" s="38" t="s">
        <v>3245</v>
      </c>
      <c r="D3041" s="38">
        <v>50</v>
      </c>
      <c r="E3041" s="38" t="s">
        <v>792</v>
      </c>
    </row>
    <row r="3042" spans="1:5">
      <c r="A3042" s="38" t="s">
        <v>3266</v>
      </c>
      <c r="B3042" s="38" t="s">
        <v>3233</v>
      </c>
      <c r="C3042" s="38" t="s">
        <v>3244</v>
      </c>
      <c r="D3042" s="38">
        <v>50</v>
      </c>
      <c r="E3042" s="38" t="s">
        <v>792</v>
      </c>
    </row>
    <row r="3043" spans="1:5">
      <c r="A3043" s="38" t="s">
        <v>3265</v>
      </c>
      <c r="B3043" s="38" t="s">
        <v>3233</v>
      </c>
      <c r="C3043" s="38" t="s">
        <v>3243</v>
      </c>
      <c r="D3043" s="38">
        <v>50</v>
      </c>
      <c r="E3043" s="38" t="s">
        <v>792</v>
      </c>
    </row>
    <row r="3044" spans="1:5">
      <c r="A3044" s="38" t="s">
        <v>3264</v>
      </c>
      <c r="B3044" s="38" t="s">
        <v>3233</v>
      </c>
      <c r="C3044" s="38" t="s">
        <v>3242</v>
      </c>
      <c r="D3044" s="38">
        <v>50</v>
      </c>
      <c r="E3044" s="38" t="s">
        <v>792</v>
      </c>
    </row>
    <row r="3045" spans="1:5">
      <c r="A3045" s="38" t="s">
        <v>3263</v>
      </c>
      <c r="B3045" s="38" t="s">
        <v>3233</v>
      </c>
      <c r="C3045" s="38" t="s">
        <v>3241</v>
      </c>
      <c r="D3045" s="38">
        <v>50</v>
      </c>
      <c r="E3045" s="38" t="s">
        <v>792</v>
      </c>
    </row>
    <row r="3046" spans="1:5">
      <c r="A3046" s="38" t="s">
        <v>3262</v>
      </c>
      <c r="B3046" s="38" t="s">
        <v>3233</v>
      </c>
      <c r="C3046" s="38" t="s">
        <v>3241</v>
      </c>
      <c r="D3046" s="38">
        <v>50</v>
      </c>
      <c r="E3046" s="38" t="s">
        <v>792</v>
      </c>
    </row>
    <row r="3047" spans="1:5">
      <c r="A3047" s="38" t="s">
        <v>3261</v>
      </c>
      <c r="B3047" s="38" t="s">
        <v>3233</v>
      </c>
      <c r="C3047" s="38" t="s">
        <v>3240</v>
      </c>
      <c r="D3047" s="38">
        <v>50</v>
      </c>
      <c r="E3047" s="38" t="s">
        <v>792</v>
      </c>
    </row>
    <row r="3048" spans="1:5">
      <c r="A3048" s="38" t="s">
        <v>3260</v>
      </c>
      <c r="B3048" s="38" t="s">
        <v>3233</v>
      </c>
      <c r="C3048" s="38" t="s">
        <v>3240</v>
      </c>
      <c r="D3048" s="38">
        <v>50</v>
      </c>
      <c r="E3048" s="38" t="s">
        <v>792</v>
      </c>
    </row>
    <row r="3049" spans="1:5">
      <c r="A3049" s="38" t="s">
        <v>3259</v>
      </c>
      <c r="B3049" s="38" t="s">
        <v>3233</v>
      </c>
      <c r="C3049" s="38" t="s">
        <v>3239</v>
      </c>
      <c r="D3049" s="38">
        <v>50</v>
      </c>
      <c r="E3049" s="38" t="s">
        <v>792</v>
      </c>
    </row>
    <row r="3050" spans="1:5">
      <c r="A3050" s="38" t="s">
        <v>3258</v>
      </c>
      <c r="B3050" s="38" t="s">
        <v>3233</v>
      </c>
      <c r="C3050" s="38" t="s">
        <v>3239</v>
      </c>
      <c r="D3050" s="38">
        <v>50</v>
      </c>
      <c r="E3050" s="38" t="s">
        <v>792</v>
      </c>
    </row>
    <row r="3051" spans="1:5">
      <c r="A3051" s="38" t="s">
        <v>3257</v>
      </c>
      <c r="B3051" s="38" t="s">
        <v>3233</v>
      </c>
      <c r="C3051" s="38" t="s">
        <v>3237</v>
      </c>
      <c r="D3051" s="38">
        <v>50</v>
      </c>
      <c r="E3051" s="38" t="s">
        <v>792</v>
      </c>
    </row>
    <row r="3052" spans="1:5">
      <c r="A3052" s="38" t="s">
        <v>3256</v>
      </c>
      <c r="B3052" s="38" t="s">
        <v>3233</v>
      </c>
      <c r="C3052" s="38" t="s">
        <v>3237</v>
      </c>
      <c r="D3052" s="38">
        <v>50</v>
      </c>
      <c r="E3052" s="38" t="s">
        <v>792</v>
      </c>
    </row>
    <row r="3053" spans="1:5">
      <c r="A3053" s="38" t="s">
        <v>3255</v>
      </c>
      <c r="B3053" s="38" t="s">
        <v>3233</v>
      </c>
      <c r="C3053" s="38" t="s">
        <v>3236</v>
      </c>
      <c r="D3053" s="38">
        <v>50</v>
      </c>
      <c r="E3053" s="38" t="s">
        <v>792</v>
      </c>
    </row>
    <row r="3054" spans="1:5">
      <c r="A3054" s="38" t="s">
        <v>3254</v>
      </c>
      <c r="B3054" s="38" t="s">
        <v>3233</v>
      </c>
      <c r="C3054" s="38" t="s">
        <v>3236</v>
      </c>
      <c r="D3054" s="38">
        <v>50</v>
      </c>
      <c r="E3054" s="38" t="s">
        <v>792</v>
      </c>
    </row>
    <row r="3055" spans="1:5">
      <c r="A3055" s="38" t="s">
        <v>3253</v>
      </c>
      <c r="B3055" s="38" t="s">
        <v>3233</v>
      </c>
      <c r="C3055" s="38" t="s">
        <v>3235</v>
      </c>
      <c r="D3055" s="38">
        <v>50</v>
      </c>
      <c r="E3055" s="38" t="s">
        <v>792</v>
      </c>
    </row>
    <row r="3056" spans="1:5">
      <c r="A3056" s="38" t="s">
        <v>3252</v>
      </c>
      <c r="B3056" s="38" t="s">
        <v>3233</v>
      </c>
      <c r="C3056" s="38" t="s">
        <v>3235</v>
      </c>
      <c r="D3056" s="38">
        <v>50</v>
      </c>
      <c r="E3056" s="38" t="s">
        <v>792</v>
      </c>
    </row>
    <row r="3057" spans="1:5">
      <c r="A3057" s="38" t="s">
        <v>3251</v>
      </c>
      <c r="B3057" s="38" t="s">
        <v>3233</v>
      </c>
      <c r="C3057" s="38" t="s">
        <v>3234</v>
      </c>
      <c r="D3057" s="38">
        <v>50</v>
      </c>
      <c r="E3057" s="38" t="s">
        <v>792</v>
      </c>
    </row>
    <row r="3058" spans="1:5">
      <c r="A3058" s="38" t="s">
        <v>3250</v>
      </c>
      <c r="B3058" s="38" t="s">
        <v>3233</v>
      </c>
      <c r="C3058" s="38" t="s">
        <v>3234</v>
      </c>
      <c r="D3058" s="38">
        <v>50</v>
      </c>
      <c r="E3058" s="38" t="s">
        <v>792</v>
      </c>
    </row>
    <row r="3059" spans="1:5">
      <c r="A3059" s="38" t="s">
        <v>3249</v>
      </c>
      <c r="B3059" s="38" t="s">
        <v>3233</v>
      </c>
      <c r="C3059" s="38" t="s">
        <v>3232</v>
      </c>
      <c r="D3059" s="38">
        <v>50</v>
      </c>
      <c r="E3059" s="38" t="s">
        <v>792</v>
      </c>
    </row>
    <row r="3060" spans="1:5">
      <c r="A3060" s="38" t="s">
        <v>3248</v>
      </c>
      <c r="B3060" s="38" t="s">
        <v>3233</v>
      </c>
      <c r="C3060" s="38" t="s">
        <v>3232</v>
      </c>
      <c r="D3060" s="38">
        <v>50</v>
      </c>
      <c r="E3060" s="38" t="s">
        <v>792</v>
      </c>
    </row>
    <row r="3061" spans="1:5">
      <c r="A3061" s="38" t="s">
        <v>388</v>
      </c>
      <c r="B3061" s="38" t="s">
        <v>3233</v>
      </c>
      <c r="C3061" s="38" t="s">
        <v>3245</v>
      </c>
      <c r="D3061" s="38">
        <v>50</v>
      </c>
      <c r="E3061" s="38" t="s">
        <v>792</v>
      </c>
    </row>
    <row r="3062" spans="1:5">
      <c r="A3062" s="38" t="s">
        <v>391</v>
      </c>
      <c r="B3062" s="38" t="s">
        <v>3233</v>
      </c>
      <c r="C3062" s="38" t="s">
        <v>3244</v>
      </c>
      <c r="D3062" s="38">
        <v>50</v>
      </c>
      <c r="E3062" s="38" t="s">
        <v>792</v>
      </c>
    </row>
    <row r="3063" spans="1:5">
      <c r="A3063" s="38" t="s">
        <v>394</v>
      </c>
      <c r="B3063" s="38" t="s">
        <v>3233</v>
      </c>
      <c r="C3063" s="38" t="s">
        <v>3243</v>
      </c>
      <c r="D3063" s="38">
        <v>50</v>
      </c>
      <c r="E3063" s="38" t="s">
        <v>792</v>
      </c>
    </row>
    <row r="3064" spans="1:5">
      <c r="A3064" s="38" t="s">
        <v>397</v>
      </c>
      <c r="B3064" s="38" t="s">
        <v>3233</v>
      </c>
      <c r="C3064" s="38" t="s">
        <v>3242</v>
      </c>
      <c r="D3064" s="38">
        <v>50</v>
      </c>
      <c r="E3064" s="38" t="s">
        <v>792</v>
      </c>
    </row>
    <row r="3065" spans="1:5">
      <c r="A3065" s="38" t="s">
        <v>400</v>
      </c>
      <c r="B3065" s="38" t="s">
        <v>3233</v>
      </c>
      <c r="C3065" s="38" t="s">
        <v>3241</v>
      </c>
      <c r="D3065" s="38">
        <v>50</v>
      </c>
      <c r="E3065" s="38" t="s">
        <v>792</v>
      </c>
    </row>
    <row r="3066" spans="1:5">
      <c r="A3066" s="38" t="s">
        <v>403</v>
      </c>
      <c r="B3066" s="38" t="s">
        <v>3233</v>
      </c>
      <c r="C3066" s="38" t="s">
        <v>3240</v>
      </c>
      <c r="D3066" s="38">
        <v>50</v>
      </c>
      <c r="E3066" s="38" t="s">
        <v>792</v>
      </c>
    </row>
    <row r="3067" spans="1:5">
      <c r="A3067" s="38" t="s">
        <v>406</v>
      </c>
      <c r="B3067" s="38" t="s">
        <v>3233</v>
      </c>
      <c r="C3067" s="38" t="s">
        <v>3239</v>
      </c>
      <c r="D3067" s="38">
        <v>50</v>
      </c>
      <c r="E3067" s="38" t="s">
        <v>792</v>
      </c>
    </row>
    <row r="3068" spans="1:5">
      <c r="A3068" s="38" t="s">
        <v>3247</v>
      </c>
      <c r="B3068" s="38" t="s">
        <v>3233</v>
      </c>
      <c r="C3068" s="38" t="s">
        <v>3237</v>
      </c>
      <c r="D3068" s="38">
        <v>50</v>
      </c>
      <c r="E3068" s="38" t="s">
        <v>792</v>
      </c>
    </row>
    <row r="3069" spans="1:5">
      <c r="A3069" s="38" t="s">
        <v>409</v>
      </c>
      <c r="B3069" s="38" t="s">
        <v>3233</v>
      </c>
      <c r="C3069" s="38" t="s">
        <v>3236</v>
      </c>
      <c r="D3069" s="38">
        <v>50</v>
      </c>
      <c r="E3069" s="38" t="s">
        <v>792</v>
      </c>
    </row>
    <row r="3070" spans="1:5">
      <c r="A3070" s="38" t="s">
        <v>412</v>
      </c>
      <c r="B3070" s="38" t="s">
        <v>3233</v>
      </c>
      <c r="C3070" s="38" t="s">
        <v>3235</v>
      </c>
      <c r="D3070" s="38">
        <v>50</v>
      </c>
      <c r="E3070" s="38" t="s">
        <v>792</v>
      </c>
    </row>
    <row r="3071" spans="1:5">
      <c r="A3071" s="38" t="s">
        <v>415</v>
      </c>
      <c r="B3071" s="38" t="s">
        <v>3233</v>
      </c>
      <c r="C3071" s="38" t="s">
        <v>3234</v>
      </c>
      <c r="D3071" s="38">
        <v>50</v>
      </c>
      <c r="E3071" s="38" t="s">
        <v>792</v>
      </c>
    </row>
    <row r="3072" spans="1:5">
      <c r="A3072" s="38" t="s">
        <v>418</v>
      </c>
      <c r="B3072" s="38" t="s">
        <v>3233</v>
      </c>
      <c r="C3072" s="38" t="s">
        <v>3232</v>
      </c>
      <c r="D3072" s="38">
        <v>50</v>
      </c>
      <c r="E3072" s="38" t="s">
        <v>792</v>
      </c>
    </row>
    <row r="3073" spans="1:5">
      <c r="A3073" s="38" t="s">
        <v>386</v>
      </c>
      <c r="B3073" s="38" t="s">
        <v>3233</v>
      </c>
      <c r="C3073" s="38" t="s">
        <v>3245</v>
      </c>
      <c r="D3073" s="38">
        <v>50</v>
      </c>
      <c r="E3073" s="38" t="s">
        <v>792</v>
      </c>
    </row>
    <row r="3074" spans="1:5">
      <c r="A3074" s="38" t="s">
        <v>389</v>
      </c>
      <c r="B3074" s="38" t="s">
        <v>3233</v>
      </c>
      <c r="C3074" s="38" t="s">
        <v>3244</v>
      </c>
      <c r="D3074" s="38">
        <v>50</v>
      </c>
      <c r="E3074" s="38" t="s">
        <v>792</v>
      </c>
    </row>
    <row r="3075" spans="1:5">
      <c r="A3075" s="38" t="s">
        <v>392</v>
      </c>
      <c r="B3075" s="38" t="s">
        <v>3233</v>
      </c>
      <c r="C3075" s="38" t="s">
        <v>3243</v>
      </c>
      <c r="D3075" s="38">
        <v>50</v>
      </c>
      <c r="E3075" s="38" t="s">
        <v>792</v>
      </c>
    </row>
    <row r="3076" spans="1:5">
      <c r="A3076" s="38" t="s">
        <v>395</v>
      </c>
      <c r="B3076" s="38" t="s">
        <v>3233</v>
      </c>
      <c r="C3076" s="38" t="s">
        <v>3242</v>
      </c>
      <c r="D3076" s="38">
        <v>50</v>
      </c>
      <c r="E3076" s="38" t="s">
        <v>792</v>
      </c>
    </row>
    <row r="3077" spans="1:5">
      <c r="A3077" s="38" t="s">
        <v>398</v>
      </c>
      <c r="B3077" s="38" t="s">
        <v>3233</v>
      </c>
      <c r="C3077" s="38" t="s">
        <v>3241</v>
      </c>
      <c r="D3077" s="38">
        <v>50</v>
      </c>
      <c r="E3077" s="38" t="s">
        <v>792</v>
      </c>
    </row>
    <row r="3078" spans="1:5">
      <c r="A3078" s="38" t="s">
        <v>401</v>
      </c>
      <c r="B3078" s="38" t="s">
        <v>3233</v>
      </c>
      <c r="C3078" s="38" t="s">
        <v>3240</v>
      </c>
      <c r="D3078" s="38">
        <v>50</v>
      </c>
      <c r="E3078" s="38" t="s">
        <v>792</v>
      </c>
    </row>
    <row r="3079" spans="1:5">
      <c r="A3079" s="38" t="s">
        <v>404</v>
      </c>
      <c r="B3079" s="38" t="s">
        <v>3233</v>
      </c>
      <c r="C3079" s="38" t="s">
        <v>3239</v>
      </c>
      <c r="D3079" s="38">
        <v>50</v>
      </c>
      <c r="E3079" s="38" t="s">
        <v>792</v>
      </c>
    </row>
    <row r="3080" spans="1:5">
      <c r="A3080" s="38" t="s">
        <v>3246</v>
      </c>
      <c r="B3080" s="38" t="s">
        <v>3233</v>
      </c>
      <c r="C3080" s="38" t="s">
        <v>3237</v>
      </c>
      <c r="D3080" s="38">
        <v>50</v>
      </c>
      <c r="E3080" s="38" t="s">
        <v>792</v>
      </c>
    </row>
    <row r="3081" spans="1:5">
      <c r="A3081" s="38" t="s">
        <v>407</v>
      </c>
      <c r="B3081" s="38" t="s">
        <v>3233</v>
      </c>
      <c r="C3081" s="38" t="s">
        <v>3236</v>
      </c>
      <c r="D3081" s="38">
        <v>50</v>
      </c>
      <c r="E3081" s="38" t="s">
        <v>792</v>
      </c>
    </row>
    <row r="3082" spans="1:5">
      <c r="A3082" s="38" t="s">
        <v>410</v>
      </c>
      <c r="B3082" s="38" t="s">
        <v>3233</v>
      </c>
      <c r="C3082" s="38" t="s">
        <v>3235</v>
      </c>
      <c r="D3082" s="38">
        <v>50</v>
      </c>
      <c r="E3082" s="38" t="s">
        <v>792</v>
      </c>
    </row>
    <row r="3083" spans="1:5">
      <c r="A3083" s="38" t="s">
        <v>413</v>
      </c>
      <c r="B3083" s="38" t="s">
        <v>3233</v>
      </c>
      <c r="C3083" s="38" t="s">
        <v>3234</v>
      </c>
      <c r="D3083" s="38">
        <v>50</v>
      </c>
      <c r="E3083" s="38" t="s">
        <v>792</v>
      </c>
    </row>
    <row r="3084" spans="1:5">
      <c r="A3084" s="38" t="s">
        <v>416</v>
      </c>
      <c r="B3084" s="38" t="s">
        <v>3233</v>
      </c>
      <c r="C3084" s="38" t="s">
        <v>3232</v>
      </c>
      <c r="D3084" s="38">
        <v>50</v>
      </c>
      <c r="E3084" s="38" t="s">
        <v>792</v>
      </c>
    </row>
    <row r="3085" spans="1:5">
      <c r="A3085" s="38" t="s">
        <v>387</v>
      </c>
      <c r="B3085" s="38" t="s">
        <v>3233</v>
      </c>
      <c r="C3085" s="38" t="s">
        <v>3245</v>
      </c>
      <c r="D3085" s="38">
        <v>50</v>
      </c>
      <c r="E3085" s="38" t="s">
        <v>792</v>
      </c>
    </row>
    <row r="3086" spans="1:5">
      <c r="A3086" s="38" t="s">
        <v>390</v>
      </c>
      <c r="B3086" s="38" t="s">
        <v>3233</v>
      </c>
      <c r="C3086" s="38" t="s">
        <v>3244</v>
      </c>
      <c r="D3086" s="38">
        <v>50</v>
      </c>
      <c r="E3086" s="38" t="s">
        <v>792</v>
      </c>
    </row>
    <row r="3087" spans="1:5">
      <c r="A3087" s="38" t="s">
        <v>393</v>
      </c>
      <c r="B3087" s="38" t="s">
        <v>3233</v>
      </c>
      <c r="C3087" s="38" t="s">
        <v>3243</v>
      </c>
      <c r="D3087" s="38">
        <v>50</v>
      </c>
      <c r="E3087" s="38" t="s">
        <v>792</v>
      </c>
    </row>
    <row r="3088" spans="1:5">
      <c r="A3088" s="38" t="s">
        <v>396</v>
      </c>
      <c r="B3088" s="38" t="s">
        <v>3233</v>
      </c>
      <c r="C3088" s="38" t="s">
        <v>3242</v>
      </c>
      <c r="D3088" s="38">
        <v>50</v>
      </c>
      <c r="E3088" s="38" t="s">
        <v>792</v>
      </c>
    </row>
    <row r="3089" spans="1:5">
      <c r="A3089" s="38" t="s">
        <v>399</v>
      </c>
      <c r="B3089" s="38" t="s">
        <v>3233</v>
      </c>
      <c r="C3089" s="38" t="s">
        <v>3241</v>
      </c>
      <c r="D3089" s="38">
        <v>50</v>
      </c>
      <c r="E3089" s="38" t="s">
        <v>792</v>
      </c>
    </row>
    <row r="3090" spans="1:5">
      <c r="A3090" s="38" t="s">
        <v>402</v>
      </c>
      <c r="B3090" s="38" t="s">
        <v>3233</v>
      </c>
      <c r="C3090" s="38" t="s">
        <v>3240</v>
      </c>
      <c r="D3090" s="38">
        <v>50</v>
      </c>
      <c r="E3090" s="38" t="s">
        <v>792</v>
      </c>
    </row>
    <row r="3091" spans="1:5">
      <c r="A3091" s="38" t="s">
        <v>405</v>
      </c>
      <c r="B3091" s="38" t="s">
        <v>3233</v>
      </c>
      <c r="C3091" s="38" t="s">
        <v>3239</v>
      </c>
      <c r="D3091" s="38">
        <v>50</v>
      </c>
      <c r="E3091" s="38" t="s">
        <v>792</v>
      </c>
    </row>
    <row r="3092" spans="1:5">
      <c r="A3092" s="38" t="s">
        <v>3238</v>
      </c>
      <c r="B3092" s="38" t="s">
        <v>3233</v>
      </c>
      <c r="C3092" s="38" t="s">
        <v>3237</v>
      </c>
      <c r="D3092" s="38">
        <v>50</v>
      </c>
      <c r="E3092" s="38" t="s">
        <v>792</v>
      </c>
    </row>
    <row r="3093" spans="1:5">
      <c r="A3093" s="38" t="s">
        <v>408</v>
      </c>
      <c r="B3093" s="38" t="s">
        <v>3233</v>
      </c>
      <c r="C3093" s="38" t="s">
        <v>3236</v>
      </c>
      <c r="D3093" s="38">
        <v>50</v>
      </c>
      <c r="E3093" s="38" t="s">
        <v>792</v>
      </c>
    </row>
    <row r="3094" spans="1:5">
      <c r="A3094" s="38" t="s">
        <v>411</v>
      </c>
      <c r="B3094" s="38" t="s">
        <v>3233</v>
      </c>
      <c r="C3094" s="38" t="s">
        <v>3235</v>
      </c>
      <c r="D3094" s="38">
        <v>50</v>
      </c>
      <c r="E3094" s="38" t="s">
        <v>792</v>
      </c>
    </row>
    <row r="3095" spans="1:5">
      <c r="A3095" s="38" t="s">
        <v>414</v>
      </c>
      <c r="B3095" s="38" t="s">
        <v>3233</v>
      </c>
      <c r="C3095" s="38" t="s">
        <v>3234</v>
      </c>
      <c r="D3095" s="38">
        <v>50</v>
      </c>
      <c r="E3095" s="38" t="s">
        <v>792</v>
      </c>
    </row>
    <row r="3096" spans="1:5">
      <c r="A3096" s="38" t="s">
        <v>417</v>
      </c>
      <c r="B3096" s="38" t="s">
        <v>3233</v>
      </c>
      <c r="C3096" s="38" t="s">
        <v>3232</v>
      </c>
      <c r="D3096" s="38">
        <v>50</v>
      </c>
      <c r="E3096" s="38" t="s">
        <v>792</v>
      </c>
    </row>
    <row r="3097" spans="1:5">
      <c r="A3097" s="38" t="s">
        <v>3231</v>
      </c>
      <c r="B3097" s="38" t="s">
        <v>3104</v>
      </c>
      <c r="C3097" s="38" t="s">
        <v>3153</v>
      </c>
      <c r="D3097" s="38">
        <v>50</v>
      </c>
      <c r="E3097" s="38" t="s">
        <v>792</v>
      </c>
    </row>
    <row r="3098" spans="1:5">
      <c r="A3098" s="38" t="s">
        <v>3230</v>
      </c>
      <c r="B3098" s="38" t="s">
        <v>3104</v>
      </c>
      <c r="C3098" s="38" t="s">
        <v>3153</v>
      </c>
      <c r="D3098" s="38">
        <v>50</v>
      </c>
      <c r="E3098" s="38" t="s">
        <v>792</v>
      </c>
    </row>
    <row r="3099" spans="1:5">
      <c r="A3099" s="38" t="s">
        <v>3229</v>
      </c>
      <c r="B3099" s="38" t="s">
        <v>3104</v>
      </c>
      <c r="C3099" s="38" t="s">
        <v>3151</v>
      </c>
      <c r="D3099" s="38">
        <v>50</v>
      </c>
      <c r="E3099" s="38" t="s">
        <v>792</v>
      </c>
    </row>
    <row r="3100" spans="1:5">
      <c r="A3100" s="38" t="s">
        <v>3228</v>
      </c>
      <c r="B3100" s="38" t="s">
        <v>3104</v>
      </c>
      <c r="C3100" s="38" t="s">
        <v>3151</v>
      </c>
      <c r="D3100" s="38">
        <v>50</v>
      </c>
      <c r="E3100" s="38" t="s">
        <v>792</v>
      </c>
    </row>
    <row r="3101" spans="1:5">
      <c r="A3101" s="38" t="s">
        <v>3227</v>
      </c>
      <c r="B3101" s="38" t="s">
        <v>3104</v>
      </c>
      <c r="C3101" s="38" t="s">
        <v>3149</v>
      </c>
      <c r="D3101" s="38">
        <v>50</v>
      </c>
      <c r="E3101" s="38" t="s">
        <v>792</v>
      </c>
    </row>
    <row r="3102" spans="1:5">
      <c r="A3102" s="38" t="s">
        <v>3226</v>
      </c>
      <c r="B3102" s="38" t="s">
        <v>3104</v>
      </c>
      <c r="C3102" s="38" t="s">
        <v>3149</v>
      </c>
      <c r="D3102" s="38">
        <v>50</v>
      </c>
      <c r="E3102" s="38" t="s">
        <v>792</v>
      </c>
    </row>
    <row r="3103" spans="1:5">
      <c r="A3103" s="38" t="s">
        <v>3225</v>
      </c>
      <c r="B3103" s="38" t="s">
        <v>3104</v>
      </c>
      <c r="C3103" s="38" t="s">
        <v>3147</v>
      </c>
      <c r="D3103" s="38">
        <v>50</v>
      </c>
      <c r="E3103" s="38" t="s">
        <v>792</v>
      </c>
    </row>
    <row r="3104" spans="1:5">
      <c r="A3104" s="38" t="s">
        <v>3224</v>
      </c>
      <c r="B3104" s="38" t="s">
        <v>3104</v>
      </c>
      <c r="C3104" s="38" t="s">
        <v>3147</v>
      </c>
      <c r="D3104" s="38">
        <v>50</v>
      </c>
      <c r="E3104" s="38" t="s">
        <v>792</v>
      </c>
    </row>
    <row r="3105" spans="1:5">
      <c r="A3105" s="38" t="s">
        <v>3223</v>
      </c>
      <c r="B3105" s="38" t="s">
        <v>3104</v>
      </c>
      <c r="C3105" s="38" t="s">
        <v>3146</v>
      </c>
      <c r="D3105" s="38">
        <v>50</v>
      </c>
      <c r="E3105" s="38" t="s">
        <v>792</v>
      </c>
    </row>
    <row r="3106" spans="1:5">
      <c r="A3106" s="38" t="s">
        <v>3222</v>
      </c>
      <c r="B3106" s="38" t="s">
        <v>3104</v>
      </c>
      <c r="C3106" s="38" t="s">
        <v>3146</v>
      </c>
      <c r="D3106" s="38">
        <v>50</v>
      </c>
      <c r="E3106" s="38" t="s">
        <v>792</v>
      </c>
    </row>
    <row r="3107" spans="1:5">
      <c r="A3107" s="38" t="s">
        <v>3221</v>
      </c>
      <c r="B3107" s="38" t="s">
        <v>3104</v>
      </c>
      <c r="C3107" s="38" t="s">
        <v>3144</v>
      </c>
      <c r="D3107" s="38">
        <v>50</v>
      </c>
      <c r="E3107" s="38" t="s">
        <v>792</v>
      </c>
    </row>
    <row r="3108" spans="1:5">
      <c r="A3108" s="38" t="s">
        <v>3220</v>
      </c>
      <c r="B3108" s="38" t="s">
        <v>3104</v>
      </c>
      <c r="C3108" s="38" t="s">
        <v>3144</v>
      </c>
      <c r="D3108" s="38">
        <v>50</v>
      </c>
      <c r="E3108" s="38" t="s">
        <v>792</v>
      </c>
    </row>
    <row r="3109" spans="1:5">
      <c r="A3109" s="38" t="s">
        <v>3219</v>
      </c>
      <c r="B3109" s="38" t="s">
        <v>3104</v>
      </c>
      <c r="C3109" s="38" t="s">
        <v>3142</v>
      </c>
      <c r="D3109" s="38">
        <v>50</v>
      </c>
      <c r="E3109" s="38" t="s">
        <v>792</v>
      </c>
    </row>
    <row r="3110" spans="1:5">
      <c r="A3110" s="38" t="s">
        <v>3218</v>
      </c>
      <c r="B3110" s="38" t="s">
        <v>3104</v>
      </c>
      <c r="C3110" s="38" t="s">
        <v>3142</v>
      </c>
      <c r="D3110" s="38">
        <v>50</v>
      </c>
      <c r="E3110" s="38" t="s">
        <v>792</v>
      </c>
    </row>
    <row r="3111" spans="1:5">
      <c r="A3111" s="38" t="s">
        <v>3217</v>
      </c>
      <c r="B3111" s="38" t="s">
        <v>3104</v>
      </c>
      <c r="C3111" s="38" t="s">
        <v>3140</v>
      </c>
      <c r="D3111" s="38">
        <v>50</v>
      </c>
      <c r="E3111" s="38" t="s">
        <v>792</v>
      </c>
    </row>
    <row r="3112" spans="1:5">
      <c r="A3112" s="38" t="s">
        <v>3216</v>
      </c>
      <c r="B3112" s="38" t="s">
        <v>3104</v>
      </c>
      <c r="C3112" s="38" t="s">
        <v>3140</v>
      </c>
      <c r="D3112" s="38">
        <v>50</v>
      </c>
      <c r="E3112" s="38" t="s">
        <v>792</v>
      </c>
    </row>
    <row r="3113" spans="1:5">
      <c r="A3113" s="38" t="s">
        <v>3215</v>
      </c>
      <c r="B3113" s="38" t="s">
        <v>3104</v>
      </c>
      <c r="C3113" s="38" t="s">
        <v>3138</v>
      </c>
      <c r="D3113" s="38">
        <v>50</v>
      </c>
      <c r="E3113" s="38" t="s">
        <v>792</v>
      </c>
    </row>
    <row r="3114" spans="1:5">
      <c r="A3114" s="38" t="s">
        <v>3214</v>
      </c>
      <c r="B3114" s="38" t="s">
        <v>3104</v>
      </c>
      <c r="C3114" s="38" t="s">
        <v>3138</v>
      </c>
      <c r="D3114" s="38">
        <v>50</v>
      </c>
      <c r="E3114" s="38" t="s">
        <v>792</v>
      </c>
    </row>
    <row r="3115" spans="1:5">
      <c r="A3115" s="38" t="s">
        <v>3213</v>
      </c>
      <c r="B3115" s="38" t="s">
        <v>3104</v>
      </c>
      <c r="C3115" s="38" t="s">
        <v>3136</v>
      </c>
      <c r="D3115" s="38">
        <v>50</v>
      </c>
      <c r="E3115" s="38" t="s">
        <v>792</v>
      </c>
    </row>
    <row r="3116" spans="1:5">
      <c r="A3116" s="38" t="s">
        <v>3212</v>
      </c>
      <c r="B3116" s="38" t="s">
        <v>3104</v>
      </c>
      <c r="C3116" s="38" t="s">
        <v>3136</v>
      </c>
      <c r="D3116" s="38">
        <v>50</v>
      </c>
      <c r="E3116" s="38" t="s">
        <v>792</v>
      </c>
    </row>
    <row r="3117" spans="1:5">
      <c r="A3117" s="38" t="s">
        <v>3211</v>
      </c>
      <c r="B3117" s="38" t="s">
        <v>3104</v>
      </c>
      <c r="C3117" s="38" t="s">
        <v>3134</v>
      </c>
      <c r="D3117" s="38">
        <v>50</v>
      </c>
      <c r="E3117" s="38" t="s">
        <v>792</v>
      </c>
    </row>
    <row r="3118" spans="1:5">
      <c r="A3118" s="38" t="s">
        <v>3210</v>
      </c>
      <c r="B3118" s="38" t="s">
        <v>3104</v>
      </c>
      <c r="C3118" s="38" t="s">
        <v>3134</v>
      </c>
      <c r="D3118" s="38">
        <v>50</v>
      </c>
      <c r="E3118" s="38" t="s">
        <v>792</v>
      </c>
    </row>
    <row r="3119" spans="1:5">
      <c r="A3119" s="38" t="s">
        <v>3209</v>
      </c>
      <c r="B3119" s="38" t="s">
        <v>3104</v>
      </c>
      <c r="C3119" s="38" t="s">
        <v>3132</v>
      </c>
      <c r="D3119" s="38">
        <v>50</v>
      </c>
      <c r="E3119" s="38" t="s">
        <v>792</v>
      </c>
    </row>
    <row r="3120" spans="1:5">
      <c r="A3120" s="38" t="s">
        <v>3208</v>
      </c>
      <c r="B3120" s="38" t="s">
        <v>3104</v>
      </c>
      <c r="C3120" s="38" t="s">
        <v>3132</v>
      </c>
      <c r="D3120" s="38">
        <v>50</v>
      </c>
      <c r="E3120" s="38" t="s">
        <v>792</v>
      </c>
    </row>
    <row r="3121" spans="1:5">
      <c r="A3121" s="38" t="s">
        <v>3207</v>
      </c>
      <c r="B3121" s="38" t="s">
        <v>3104</v>
      </c>
      <c r="C3121" s="38" t="s">
        <v>3130</v>
      </c>
      <c r="D3121" s="38">
        <v>50</v>
      </c>
      <c r="E3121" s="38" t="s">
        <v>792</v>
      </c>
    </row>
    <row r="3122" spans="1:5">
      <c r="A3122" s="38" t="s">
        <v>3206</v>
      </c>
      <c r="B3122" s="38" t="s">
        <v>3104</v>
      </c>
      <c r="C3122" s="38" t="s">
        <v>3130</v>
      </c>
      <c r="D3122" s="38">
        <v>50</v>
      </c>
      <c r="E3122" s="38" t="s">
        <v>792</v>
      </c>
    </row>
    <row r="3123" spans="1:5">
      <c r="A3123" s="38" t="s">
        <v>3205</v>
      </c>
      <c r="B3123" s="38" t="s">
        <v>3104</v>
      </c>
      <c r="C3123" s="38" t="s">
        <v>3128</v>
      </c>
      <c r="D3123" s="38">
        <v>50</v>
      </c>
      <c r="E3123" s="38" t="s">
        <v>792</v>
      </c>
    </row>
    <row r="3124" spans="1:5">
      <c r="A3124" s="38" t="s">
        <v>3204</v>
      </c>
      <c r="B3124" s="38" t="s">
        <v>3104</v>
      </c>
      <c r="C3124" s="38" t="s">
        <v>3128</v>
      </c>
      <c r="D3124" s="38">
        <v>50</v>
      </c>
      <c r="E3124" s="38" t="s">
        <v>792</v>
      </c>
    </row>
    <row r="3125" spans="1:5">
      <c r="A3125" s="38" t="s">
        <v>3203</v>
      </c>
      <c r="B3125" s="38" t="s">
        <v>3104</v>
      </c>
      <c r="C3125" s="38" t="s">
        <v>3126</v>
      </c>
      <c r="D3125" s="38">
        <v>50</v>
      </c>
      <c r="E3125" s="38" t="s">
        <v>792</v>
      </c>
    </row>
    <row r="3126" spans="1:5">
      <c r="A3126" s="38" t="s">
        <v>3202</v>
      </c>
      <c r="B3126" s="38" t="s">
        <v>3104</v>
      </c>
      <c r="C3126" s="38" t="s">
        <v>3126</v>
      </c>
      <c r="D3126" s="38">
        <v>50</v>
      </c>
      <c r="E3126" s="38" t="s">
        <v>792</v>
      </c>
    </row>
    <row r="3127" spans="1:5">
      <c r="A3127" s="38" t="s">
        <v>3201</v>
      </c>
      <c r="B3127" s="38" t="s">
        <v>3104</v>
      </c>
      <c r="C3127" s="38" t="s">
        <v>3124</v>
      </c>
      <c r="D3127" s="38">
        <v>50</v>
      </c>
      <c r="E3127" s="38" t="s">
        <v>792</v>
      </c>
    </row>
    <row r="3128" spans="1:5">
      <c r="A3128" s="38" t="s">
        <v>3200</v>
      </c>
      <c r="B3128" s="38" t="s">
        <v>3104</v>
      </c>
      <c r="C3128" s="38" t="s">
        <v>3124</v>
      </c>
      <c r="D3128" s="38">
        <v>50</v>
      </c>
      <c r="E3128" s="38" t="s">
        <v>792</v>
      </c>
    </row>
    <row r="3129" spans="1:5">
      <c r="A3129" s="38" t="s">
        <v>3199</v>
      </c>
      <c r="B3129" s="38" t="s">
        <v>3104</v>
      </c>
      <c r="C3129" s="38" t="s">
        <v>3122</v>
      </c>
      <c r="D3129" s="38">
        <v>50</v>
      </c>
      <c r="E3129" s="38" t="s">
        <v>792</v>
      </c>
    </row>
    <row r="3130" spans="1:5">
      <c r="A3130" s="38" t="s">
        <v>3198</v>
      </c>
      <c r="B3130" s="38" t="s">
        <v>3104</v>
      </c>
      <c r="C3130" s="38" t="s">
        <v>3122</v>
      </c>
      <c r="D3130" s="38">
        <v>50</v>
      </c>
      <c r="E3130" s="38" t="s">
        <v>792</v>
      </c>
    </row>
    <row r="3131" spans="1:5">
      <c r="A3131" s="38" t="s">
        <v>3197</v>
      </c>
      <c r="B3131" s="38" t="s">
        <v>3104</v>
      </c>
      <c r="C3131" s="38" t="s">
        <v>3120</v>
      </c>
      <c r="D3131" s="38">
        <v>50</v>
      </c>
      <c r="E3131" s="38" t="s">
        <v>792</v>
      </c>
    </row>
    <row r="3132" spans="1:5">
      <c r="A3132" s="38" t="s">
        <v>3196</v>
      </c>
      <c r="B3132" s="38" t="s">
        <v>3104</v>
      </c>
      <c r="C3132" s="38" t="s">
        <v>3120</v>
      </c>
      <c r="D3132" s="38">
        <v>50</v>
      </c>
      <c r="E3132" s="38" t="s">
        <v>792</v>
      </c>
    </row>
    <row r="3133" spans="1:5">
      <c r="A3133" s="38" t="s">
        <v>3195</v>
      </c>
      <c r="B3133" s="38" t="s">
        <v>3104</v>
      </c>
      <c r="C3133" s="38" t="s">
        <v>3118</v>
      </c>
      <c r="D3133" s="38">
        <v>50</v>
      </c>
      <c r="E3133" s="38" t="s">
        <v>792</v>
      </c>
    </row>
    <row r="3134" spans="1:5">
      <c r="A3134" s="38" t="s">
        <v>3194</v>
      </c>
      <c r="B3134" s="38" t="s">
        <v>3104</v>
      </c>
      <c r="C3134" s="38" t="s">
        <v>3118</v>
      </c>
      <c r="D3134" s="38">
        <v>50</v>
      </c>
      <c r="E3134" s="38" t="s">
        <v>792</v>
      </c>
    </row>
    <row r="3135" spans="1:5">
      <c r="A3135" s="38" t="s">
        <v>3193</v>
      </c>
      <c r="B3135" s="38" t="s">
        <v>3104</v>
      </c>
      <c r="C3135" s="38" t="s">
        <v>3116</v>
      </c>
      <c r="D3135" s="38">
        <v>50</v>
      </c>
      <c r="E3135" s="38" t="s">
        <v>792</v>
      </c>
    </row>
    <row r="3136" spans="1:5">
      <c r="A3136" s="38" t="s">
        <v>3192</v>
      </c>
      <c r="B3136" s="38" t="s">
        <v>3104</v>
      </c>
      <c r="C3136" s="38" t="s">
        <v>3116</v>
      </c>
      <c r="D3136" s="38">
        <v>50</v>
      </c>
      <c r="E3136" s="38" t="s">
        <v>792</v>
      </c>
    </row>
    <row r="3137" spans="1:5">
      <c r="A3137" s="38" t="s">
        <v>3191</v>
      </c>
      <c r="B3137" s="38" t="s">
        <v>3104</v>
      </c>
      <c r="C3137" s="38" t="s">
        <v>3114</v>
      </c>
      <c r="D3137" s="38">
        <v>50</v>
      </c>
      <c r="E3137" s="38" t="s">
        <v>792</v>
      </c>
    </row>
    <row r="3138" spans="1:5">
      <c r="A3138" s="38" t="s">
        <v>3190</v>
      </c>
      <c r="B3138" s="38" t="s">
        <v>3104</v>
      </c>
      <c r="C3138" s="38" t="s">
        <v>3114</v>
      </c>
      <c r="D3138" s="38">
        <v>50</v>
      </c>
      <c r="E3138" s="38" t="s">
        <v>792</v>
      </c>
    </row>
    <row r="3139" spans="1:5">
      <c r="A3139" s="38" t="s">
        <v>3189</v>
      </c>
      <c r="B3139" s="38" t="s">
        <v>3104</v>
      </c>
      <c r="C3139" s="38" t="s">
        <v>3112</v>
      </c>
      <c r="D3139" s="38">
        <v>50</v>
      </c>
      <c r="E3139" s="38" t="s">
        <v>792</v>
      </c>
    </row>
    <row r="3140" spans="1:5">
      <c r="A3140" s="38" t="s">
        <v>3188</v>
      </c>
      <c r="B3140" s="38" t="s">
        <v>3104</v>
      </c>
      <c r="C3140" s="38" t="s">
        <v>3112</v>
      </c>
      <c r="D3140" s="38">
        <v>50</v>
      </c>
      <c r="E3140" s="38" t="s">
        <v>792</v>
      </c>
    </row>
    <row r="3141" spans="1:5">
      <c r="A3141" s="38" t="s">
        <v>3187</v>
      </c>
      <c r="B3141" s="38" t="s">
        <v>3104</v>
      </c>
      <c r="C3141" s="38" t="s">
        <v>3110</v>
      </c>
      <c r="D3141" s="38">
        <v>50</v>
      </c>
      <c r="E3141" s="38" t="s">
        <v>792</v>
      </c>
    </row>
    <row r="3142" spans="1:5">
      <c r="A3142" s="38" t="s">
        <v>3186</v>
      </c>
      <c r="B3142" s="38" t="s">
        <v>3104</v>
      </c>
      <c r="C3142" s="38" t="s">
        <v>3110</v>
      </c>
      <c r="D3142" s="38">
        <v>50</v>
      </c>
      <c r="E3142" s="38" t="s">
        <v>792</v>
      </c>
    </row>
    <row r="3143" spans="1:5">
      <c r="A3143" s="38" t="s">
        <v>3185</v>
      </c>
      <c r="B3143" s="38" t="s">
        <v>3104</v>
      </c>
      <c r="C3143" s="38" t="s">
        <v>3108</v>
      </c>
      <c r="D3143" s="38">
        <v>50</v>
      </c>
      <c r="E3143" s="38" t="s">
        <v>792</v>
      </c>
    </row>
    <row r="3144" spans="1:5">
      <c r="A3144" s="38" t="s">
        <v>3184</v>
      </c>
      <c r="B3144" s="38" t="s">
        <v>3104</v>
      </c>
      <c r="C3144" s="38" t="s">
        <v>3108</v>
      </c>
      <c r="D3144" s="38">
        <v>50</v>
      </c>
      <c r="E3144" s="38" t="s">
        <v>792</v>
      </c>
    </row>
    <row r="3145" spans="1:5">
      <c r="A3145" s="38" t="s">
        <v>3183</v>
      </c>
      <c r="B3145" s="38" t="s">
        <v>3104</v>
      </c>
      <c r="C3145" s="38" t="s">
        <v>3106</v>
      </c>
      <c r="D3145" s="38">
        <v>50</v>
      </c>
      <c r="E3145" s="38" t="s">
        <v>792</v>
      </c>
    </row>
    <row r="3146" spans="1:5">
      <c r="A3146" s="38" t="s">
        <v>3182</v>
      </c>
      <c r="B3146" s="38" t="s">
        <v>3104</v>
      </c>
      <c r="C3146" s="38" t="s">
        <v>3106</v>
      </c>
      <c r="D3146" s="38">
        <v>50</v>
      </c>
      <c r="E3146" s="38" t="s">
        <v>792</v>
      </c>
    </row>
    <row r="3147" spans="1:5">
      <c r="A3147" s="38" t="s">
        <v>3181</v>
      </c>
      <c r="B3147" s="38" t="s">
        <v>3104</v>
      </c>
      <c r="C3147" s="38" t="s">
        <v>3103</v>
      </c>
      <c r="D3147" s="38">
        <v>50</v>
      </c>
      <c r="E3147" s="38" t="s">
        <v>792</v>
      </c>
    </row>
    <row r="3148" spans="1:5">
      <c r="A3148" s="38" t="s">
        <v>3180</v>
      </c>
      <c r="B3148" s="38" t="s">
        <v>3104</v>
      </c>
      <c r="C3148" s="38" t="s">
        <v>3103</v>
      </c>
      <c r="D3148" s="38">
        <v>50</v>
      </c>
      <c r="E3148" s="38" t="s">
        <v>792</v>
      </c>
    </row>
    <row r="3149" spans="1:5">
      <c r="A3149" s="38" t="s">
        <v>3179</v>
      </c>
      <c r="B3149" s="38" t="s">
        <v>3104</v>
      </c>
      <c r="C3149" s="38" t="s">
        <v>3153</v>
      </c>
      <c r="D3149" s="38">
        <v>50</v>
      </c>
      <c r="E3149" s="38" t="s">
        <v>792</v>
      </c>
    </row>
    <row r="3150" spans="1:5">
      <c r="A3150" s="38" t="s">
        <v>3178</v>
      </c>
      <c r="B3150" s="38" t="s">
        <v>3104</v>
      </c>
      <c r="C3150" s="38" t="s">
        <v>3151</v>
      </c>
      <c r="D3150" s="38">
        <v>50</v>
      </c>
      <c r="E3150" s="38" t="s">
        <v>792</v>
      </c>
    </row>
    <row r="3151" spans="1:5">
      <c r="A3151" s="38" t="s">
        <v>3177</v>
      </c>
      <c r="B3151" s="38" t="s">
        <v>3104</v>
      </c>
      <c r="C3151" s="38" t="s">
        <v>3149</v>
      </c>
      <c r="D3151" s="38">
        <v>50</v>
      </c>
      <c r="E3151" s="38" t="s">
        <v>792</v>
      </c>
    </row>
    <row r="3152" spans="1:5">
      <c r="A3152" s="38" t="s">
        <v>3176</v>
      </c>
      <c r="B3152" s="38" t="s">
        <v>3104</v>
      </c>
      <c r="C3152" s="38" t="s">
        <v>3147</v>
      </c>
      <c r="D3152" s="38">
        <v>50</v>
      </c>
      <c r="E3152" s="38" t="s">
        <v>792</v>
      </c>
    </row>
    <row r="3153" spans="1:5">
      <c r="A3153" s="38" t="s">
        <v>622</v>
      </c>
      <c r="B3153" s="38" t="s">
        <v>3104</v>
      </c>
      <c r="C3153" s="38" t="s">
        <v>3146</v>
      </c>
      <c r="D3153" s="38">
        <v>50</v>
      </c>
      <c r="E3153" s="38" t="s">
        <v>792</v>
      </c>
    </row>
    <row r="3154" spans="1:5">
      <c r="A3154" s="38" t="s">
        <v>3175</v>
      </c>
      <c r="B3154" s="38" t="s">
        <v>3104</v>
      </c>
      <c r="C3154" s="38" t="s">
        <v>3144</v>
      </c>
      <c r="D3154" s="38">
        <v>50</v>
      </c>
      <c r="E3154" s="38" t="s">
        <v>792</v>
      </c>
    </row>
    <row r="3155" spans="1:5">
      <c r="A3155" s="38" t="s">
        <v>3174</v>
      </c>
      <c r="B3155" s="38" t="s">
        <v>3104</v>
      </c>
      <c r="C3155" s="38" t="s">
        <v>3142</v>
      </c>
      <c r="D3155" s="38">
        <v>50</v>
      </c>
      <c r="E3155" s="38" t="s">
        <v>792</v>
      </c>
    </row>
    <row r="3156" spans="1:5">
      <c r="A3156" s="38" t="s">
        <v>3173</v>
      </c>
      <c r="B3156" s="38" t="s">
        <v>3104</v>
      </c>
      <c r="C3156" s="38" t="s">
        <v>3140</v>
      </c>
      <c r="D3156" s="38">
        <v>50</v>
      </c>
      <c r="E3156" s="38" t="s">
        <v>792</v>
      </c>
    </row>
    <row r="3157" spans="1:5">
      <c r="A3157" s="38" t="s">
        <v>3172</v>
      </c>
      <c r="B3157" s="38" t="s">
        <v>3104</v>
      </c>
      <c r="C3157" s="38" t="s">
        <v>3138</v>
      </c>
      <c r="D3157" s="38">
        <v>50</v>
      </c>
      <c r="E3157" s="38" t="s">
        <v>792</v>
      </c>
    </row>
    <row r="3158" spans="1:5">
      <c r="A3158" s="38" t="s">
        <v>3171</v>
      </c>
      <c r="B3158" s="38" t="s">
        <v>3104</v>
      </c>
      <c r="C3158" s="38" t="s">
        <v>3136</v>
      </c>
      <c r="D3158" s="38">
        <v>50</v>
      </c>
      <c r="E3158" s="38" t="s">
        <v>792</v>
      </c>
    </row>
    <row r="3159" spans="1:5">
      <c r="A3159" s="38" t="s">
        <v>3170</v>
      </c>
      <c r="B3159" s="38" t="s">
        <v>3104</v>
      </c>
      <c r="C3159" s="38" t="s">
        <v>3134</v>
      </c>
      <c r="D3159" s="38">
        <v>50</v>
      </c>
      <c r="E3159" s="38" t="s">
        <v>792</v>
      </c>
    </row>
    <row r="3160" spans="1:5">
      <c r="A3160" s="38" t="s">
        <v>3169</v>
      </c>
      <c r="B3160" s="38" t="s">
        <v>3104</v>
      </c>
      <c r="C3160" s="38" t="s">
        <v>3132</v>
      </c>
      <c r="D3160" s="38">
        <v>50</v>
      </c>
      <c r="E3160" s="38" t="s">
        <v>792</v>
      </c>
    </row>
    <row r="3161" spans="1:5">
      <c r="A3161" s="38" t="s">
        <v>3168</v>
      </c>
      <c r="B3161" s="38" t="s">
        <v>3104</v>
      </c>
      <c r="C3161" s="38" t="s">
        <v>3130</v>
      </c>
      <c r="D3161" s="38">
        <v>50</v>
      </c>
      <c r="E3161" s="38" t="s">
        <v>792</v>
      </c>
    </row>
    <row r="3162" spans="1:5">
      <c r="A3162" s="38" t="s">
        <v>3167</v>
      </c>
      <c r="B3162" s="38" t="s">
        <v>3104</v>
      </c>
      <c r="C3162" s="38" t="s">
        <v>3128</v>
      </c>
      <c r="D3162" s="38">
        <v>50</v>
      </c>
      <c r="E3162" s="38" t="s">
        <v>792</v>
      </c>
    </row>
    <row r="3163" spans="1:5">
      <c r="A3163" s="38" t="s">
        <v>3166</v>
      </c>
      <c r="B3163" s="38" t="s">
        <v>3104</v>
      </c>
      <c r="C3163" s="38" t="s">
        <v>3126</v>
      </c>
      <c r="D3163" s="38">
        <v>50</v>
      </c>
      <c r="E3163" s="38" t="s">
        <v>792</v>
      </c>
    </row>
    <row r="3164" spans="1:5">
      <c r="A3164" s="38" t="s">
        <v>3165</v>
      </c>
      <c r="B3164" s="38" t="s">
        <v>3104</v>
      </c>
      <c r="C3164" s="38" t="s">
        <v>3124</v>
      </c>
      <c r="D3164" s="38">
        <v>50</v>
      </c>
      <c r="E3164" s="38" t="s">
        <v>792</v>
      </c>
    </row>
    <row r="3165" spans="1:5">
      <c r="A3165" s="38" t="s">
        <v>3164</v>
      </c>
      <c r="B3165" s="38" t="s">
        <v>3104</v>
      </c>
      <c r="C3165" s="38" t="s">
        <v>3122</v>
      </c>
      <c r="D3165" s="38">
        <v>50</v>
      </c>
      <c r="E3165" s="38" t="s">
        <v>792</v>
      </c>
    </row>
    <row r="3166" spans="1:5">
      <c r="A3166" s="38" t="s">
        <v>3163</v>
      </c>
      <c r="B3166" s="38" t="s">
        <v>3104</v>
      </c>
      <c r="C3166" s="38" t="s">
        <v>3120</v>
      </c>
      <c r="D3166" s="38">
        <v>50</v>
      </c>
      <c r="E3166" s="38" t="s">
        <v>792</v>
      </c>
    </row>
    <row r="3167" spans="1:5">
      <c r="A3167" s="38" t="s">
        <v>3162</v>
      </c>
      <c r="B3167" s="38" t="s">
        <v>3104</v>
      </c>
      <c r="C3167" s="38" t="s">
        <v>3118</v>
      </c>
      <c r="D3167" s="38">
        <v>50</v>
      </c>
      <c r="E3167" s="38" t="s">
        <v>792</v>
      </c>
    </row>
    <row r="3168" spans="1:5">
      <c r="A3168" s="38" t="s">
        <v>3161</v>
      </c>
      <c r="B3168" s="38" t="s">
        <v>3104</v>
      </c>
      <c r="C3168" s="38" t="s">
        <v>3116</v>
      </c>
      <c r="D3168" s="38">
        <v>50</v>
      </c>
      <c r="E3168" s="38" t="s">
        <v>792</v>
      </c>
    </row>
    <row r="3169" spans="1:5">
      <c r="A3169" s="38" t="s">
        <v>3160</v>
      </c>
      <c r="B3169" s="38" t="s">
        <v>3104</v>
      </c>
      <c r="C3169" s="38" t="s">
        <v>3114</v>
      </c>
      <c r="D3169" s="38">
        <v>50</v>
      </c>
      <c r="E3169" s="38" t="s">
        <v>792</v>
      </c>
    </row>
    <row r="3170" spans="1:5">
      <c r="A3170" s="38" t="s">
        <v>3159</v>
      </c>
      <c r="B3170" s="38" t="s">
        <v>3104</v>
      </c>
      <c r="C3170" s="38" t="s">
        <v>3112</v>
      </c>
      <c r="D3170" s="38">
        <v>50</v>
      </c>
      <c r="E3170" s="38" t="s">
        <v>792</v>
      </c>
    </row>
    <row r="3171" spans="1:5">
      <c r="A3171" s="38" t="s">
        <v>3158</v>
      </c>
      <c r="B3171" s="38" t="s">
        <v>3104</v>
      </c>
      <c r="C3171" s="38" t="s">
        <v>3110</v>
      </c>
      <c r="D3171" s="38">
        <v>50</v>
      </c>
      <c r="E3171" s="38" t="s">
        <v>792</v>
      </c>
    </row>
    <row r="3172" spans="1:5">
      <c r="A3172" s="38" t="s">
        <v>3157</v>
      </c>
      <c r="B3172" s="38" t="s">
        <v>3104</v>
      </c>
      <c r="C3172" s="38" t="s">
        <v>3108</v>
      </c>
      <c r="D3172" s="38">
        <v>50</v>
      </c>
      <c r="E3172" s="38" t="s">
        <v>792</v>
      </c>
    </row>
    <row r="3173" spans="1:5">
      <c r="A3173" s="38" t="s">
        <v>3156</v>
      </c>
      <c r="B3173" s="38" t="s">
        <v>3104</v>
      </c>
      <c r="C3173" s="38" t="s">
        <v>3106</v>
      </c>
      <c r="D3173" s="38">
        <v>50</v>
      </c>
      <c r="E3173" s="38" t="s">
        <v>792</v>
      </c>
    </row>
    <row r="3174" spans="1:5">
      <c r="A3174" s="38" t="s">
        <v>3155</v>
      </c>
      <c r="B3174" s="38" t="s">
        <v>3104</v>
      </c>
      <c r="C3174" s="38" t="s">
        <v>3103</v>
      </c>
      <c r="D3174" s="38">
        <v>50</v>
      </c>
      <c r="E3174" s="38" t="s">
        <v>792</v>
      </c>
    </row>
    <row r="3175" spans="1:5">
      <c r="A3175" s="38" t="s">
        <v>3154</v>
      </c>
      <c r="B3175" s="38" t="s">
        <v>3104</v>
      </c>
      <c r="C3175" s="38" t="s">
        <v>3153</v>
      </c>
      <c r="D3175" s="38">
        <v>50</v>
      </c>
      <c r="E3175" s="38" t="s">
        <v>792</v>
      </c>
    </row>
    <row r="3176" spans="1:5">
      <c r="A3176" s="38" t="s">
        <v>3152</v>
      </c>
      <c r="B3176" s="38" t="s">
        <v>3104</v>
      </c>
      <c r="C3176" s="38" t="s">
        <v>3151</v>
      </c>
      <c r="D3176" s="38">
        <v>50</v>
      </c>
      <c r="E3176" s="38" t="s">
        <v>792</v>
      </c>
    </row>
    <row r="3177" spans="1:5">
      <c r="A3177" s="38" t="s">
        <v>3150</v>
      </c>
      <c r="B3177" s="38" t="s">
        <v>3104</v>
      </c>
      <c r="C3177" s="38" t="s">
        <v>3149</v>
      </c>
      <c r="D3177" s="38">
        <v>50</v>
      </c>
      <c r="E3177" s="38" t="s">
        <v>792</v>
      </c>
    </row>
    <row r="3178" spans="1:5">
      <c r="A3178" s="38" t="s">
        <v>3148</v>
      </c>
      <c r="B3178" s="38" t="s">
        <v>3104</v>
      </c>
      <c r="C3178" s="38" t="s">
        <v>3147</v>
      </c>
      <c r="D3178" s="38">
        <v>50</v>
      </c>
      <c r="E3178" s="38" t="s">
        <v>792</v>
      </c>
    </row>
    <row r="3179" spans="1:5">
      <c r="A3179" s="38" t="s">
        <v>623</v>
      </c>
      <c r="B3179" s="38" t="s">
        <v>3104</v>
      </c>
      <c r="C3179" s="38" t="s">
        <v>3146</v>
      </c>
      <c r="D3179" s="38">
        <v>50</v>
      </c>
      <c r="E3179" s="38" t="s">
        <v>792</v>
      </c>
    </row>
    <row r="3180" spans="1:5">
      <c r="A3180" s="38" t="s">
        <v>3145</v>
      </c>
      <c r="B3180" s="38" t="s">
        <v>3104</v>
      </c>
      <c r="C3180" s="38" t="s">
        <v>3144</v>
      </c>
      <c r="D3180" s="38">
        <v>50</v>
      </c>
      <c r="E3180" s="38" t="s">
        <v>792</v>
      </c>
    </row>
    <row r="3181" spans="1:5">
      <c r="A3181" s="38" t="s">
        <v>3143</v>
      </c>
      <c r="B3181" s="38" t="s">
        <v>3104</v>
      </c>
      <c r="C3181" s="38" t="s">
        <v>3142</v>
      </c>
      <c r="D3181" s="38">
        <v>50</v>
      </c>
      <c r="E3181" s="38" t="s">
        <v>792</v>
      </c>
    </row>
    <row r="3182" spans="1:5">
      <c r="A3182" s="38" t="s">
        <v>3141</v>
      </c>
      <c r="B3182" s="38" t="s">
        <v>3104</v>
      </c>
      <c r="C3182" s="38" t="s">
        <v>3140</v>
      </c>
      <c r="D3182" s="38">
        <v>50</v>
      </c>
      <c r="E3182" s="38" t="s">
        <v>792</v>
      </c>
    </row>
    <row r="3183" spans="1:5">
      <c r="A3183" s="38" t="s">
        <v>3139</v>
      </c>
      <c r="B3183" s="38" t="s">
        <v>3104</v>
      </c>
      <c r="C3183" s="38" t="s">
        <v>3138</v>
      </c>
      <c r="D3183" s="38">
        <v>50</v>
      </c>
      <c r="E3183" s="38" t="s">
        <v>792</v>
      </c>
    </row>
    <row r="3184" spans="1:5">
      <c r="A3184" s="38" t="s">
        <v>3137</v>
      </c>
      <c r="B3184" s="38" t="s">
        <v>3104</v>
      </c>
      <c r="C3184" s="38" t="s">
        <v>3136</v>
      </c>
      <c r="D3184" s="38">
        <v>50</v>
      </c>
      <c r="E3184" s="38" t="s">
        <v>792</v>
      </c>
    </row>
    <row r="3185" spans="1:5">
      <c r="A3185" s="38" t="s">
        <v>3135</v>
      </c>
      <c r="B3185" s="38" t="s">
        <v>3104</v>
      </c>
      <c r="C3185" s="38" t="s">
        <v>3134</v>
      </c>
      <c r="D3185" s="38">
        <v>50</v>
      </c>
      <c r="E3185" s="38" t="s">
        <v>792</v>
      </c>
    </row>
    <row r="3186" spans="1:5">
      <c r="A3186" s="38" t="s">
        <v>3133</v>
      </c>
      <c r="B3186" s="38" t="s">
        <v>3104</v>
      </c>
      <c r="C3186" s="38" t="s">
        <v>3132</v>
      </c>
      <c r="D3186" s="38">
        <v>50</v>
      </c>
      <c r="E3186" s="38" t="s">
        <v>792</v>
      </c>
    </row>
    <row r="3187" spans="1:5">
      <c r="A3187" s="38" t="s">
        <v>3131</v>
      </c>
      <c r="B3187" s="38" t="s">
        <v>3104</v>
      </c>
      <c r="C3187" s="38" t="s">
        <v>3130</v>
      </c>
      <c r="D3187" s="38">
        <v>50</v>
      </c>
      <c r="E3187" s="38" t="s">
        <v>792</v>
      </c>
    </row>
    <row r="3188" spans="1:5">
      <c r="A3188" s="38" t="s">
        <v>3129</v>
      </c>
      <c r="B3188" s="38" t="s">
        <v>3104</v>
      </c>
      <c r="C3188" s="38" t="s">
        <v>3128</v>
      </c>
      <c r="D3188" s="38">
        <v>50</v>
      </c>
      <c r="E3188" s="38" t="s">
        <v>792</v>
      </c>
    </row>
    <row r="3189" spans="1:5">
      <c r="A3189" s="38" t="s">
        <v>3127</v>
      </c>
      <c r="B3189" s="38" t="s">
        <v>3104</v>
      </c>
      <c r="C3189" s="38" t="s">
        <v>3126</v>
      </c>
      <c r="D3189" s="38">
        <v>50</v>
      </c>
      <c r="E3189" s="38" t="s">
        <v>792</v>
      </c>
    </row>
    <row r="3190" spans="1:5">
      <c r="A3190" s="38" t="s">
        <v>3125</v>
      </c>
      <c r="B3190" s="38" t="s">
        <v>3104</v>
      </c>
      <c r="C3190" s="38" t="s">
        <v>3124</v>
      </c>
      <c r="D3190" s="38">
        <v>50</v>
      </c>
      <c r="E3190" s="38" t="s">
        <v>792</v>
      </c>
    </row>
    <row r="3191" spans="1:5">
      <c r="A3191" s="38" t="s">
        <v>3123</v>
      </c>
      <c r="B3191" s="38" t="s">
        <v>3104</v>
      </c>
      <c r="C3191" s="38" t="s">
        <v>3122</v>
      </c>
      <c r="D3191" s="38">
        <v>50</v>
      </c>
      <c r="E3191" s="38" t="s">
        <v>792</v>
      </c>
    </row>
    <row r="3192" spans="1:5">
      <c r="A3192" s="38" t="s">
        <v>3121</v>
      </c>
      <c r="B3192" s="38" t="s">
        <v>3104</v>
      </c>
      <c r="C3192" s="38" t="s">
        <v>3120</v>
      </c>
      <c r="D3192" s="38">
        <v>50</v>
      </c>
      <c r="E3192" s="38" t="s">
        <v>792</v>
      </c>
    </row>
    <row r="3193" spans="1:5">
      <c r="A3193" s="38" t="s">
        <v>3119</v>
      </c>
      <c r="B3193" s="38" t="s">
        <v>3104</v>
      </c>
      <c r="C3193" s="38" t="s">
        <v>3118</v>
      </c>
      <c r="D3193" s="38">
        <v>50</v>
      </c>
      <c r="E3193" s="38" t="s">
        <v>792</v>
      </c>
    </row>
    <row r="3194" spans="1:5">
      <c r="A3194" s="38" t="s">
        <v>3117</v>
      </c>
      <c r="B3194" s="38" t="s">
        <v>3104</v>
      </c>
      <c r="C3194" s="38" t="s">
        <v>3116</v>
      </c>
      <c r="D3194" s="38">
        <v>50</v>
      </c>
      <c r="E3194" s="38" t="s">
        <v>792</v>
      </c>
    </row>
    <row r="3195" spans="1:5">
      <c r="A3195" s="38" t="s">
        <v>3115</v>
      </c>
      <c r="B3195" s="38" t="s">
        <v>3104</v>
      </c>
      <c r="C3195" s="38" t="s">
        <v>3114</v>
      </c>
      <c r="D3195" s="38">
        <v>50</v>
      </c>
      <c r="E3195" s="38" t="s">
        <v>792</v>
      </c>
    </row>
    <row r="3196" spans="1:5">
      <c r="A3196" s="38" t="s">
        <v>3113</v>
      </c>
      <c r="B3196" s="38" t="s">
        <v>3104</v>
      </c>
      <c r="C3196" s="38" t="s">
        <v>3112</v>
      </c>
      <c r="D3196" s="38">
        <v>50</v>
      </c>
      <c r="E3196" s="38" t="s">
        <v>792</v>
      </c>
    </row>
    <row r="3197" spans="1:5">
      <c r="A3197" s="38" t="s">
        <v>3111</v>
      </c>
      <c r="B3197" s="38" t="s">
        <v>3104</v>
      </c>
      <c r="C3197" s="38" t="s">
        <v>3110</v>
      </c>
      <c r="D3197" s="38">
        <v>50</v>
      </c>
      <c r="E3197" s="38" t="s">
        <v>792</v>
      </c>
    </row>
    <row r="3198" spans="1:5">
      <c r="A3198" s="38" t="s">
        <v>3109</v>
      </c>
      <c r="B3198" s="38" t="s">
        <v>3104</v>
      </c>
      <c r="C3198" s="38" t="s">
        <v>3108</v>
      </c>
      <c r="D3198" s="38">
        <v>50</v>
      </c>
      <c r="E3198" s="38" t="s">
        <v>792</v>
      </c>
    </row>
    <row r="3199" spans="1:5">
      <c r="A3199" s="38" t="s">
        <v>3107</v>
      </c>
      <c r="B3199" s="38" t="s">
        <v>3104</v>
      </c>
      <c r="C3199" s="38" t="s">
        <v>3106</v>
      </c>
      <c r="D3199" s="38">
        <v>50</v>
      </c>
      <c r="E3199" s="38" t="s">
        <v>792</v>
      </c>
    </row>
    <row r="3200" spans="1:5">
      <c r="A3200" s="38" t="s">
        <v>3105</v>
      </c>
      <c r="B3200" s="38" t="s">
        <v>3104</v>
      </c>
      <c r="C3200" s="38" t="s">
        <v>3103</v>
      </c>
      <c r="D3200" s="38">
        <v>50</v>
      </c>
      <c r="E3200" s="38" t="s">
        <v>792</v>
      </c>
    </row>
    <row r="3201" spans="1:5">
      <c r="A3201" s="38" t="s">
        <v>3102</v>
      </c>
      <c r="B3201" s="38" t="s">
        <v>3099</v>
      </c>
      <c r="C3201" s="38" t="s">
        <v>3101</v>
      </c>
      <c r="D3201" s="38">
        <v>50</v>
      </c>
      <c r="E3201" s="38" t="s">
        <v>792</v>
      </c>
    </row>
    <row r="3202" spans="1:5">
      <c r="A3202" s="38" t="s">
        <v>3100</v>
      </c>
      <c r="B3202" s="38" t="s">
        <v>3099</v>
      </c>
      <c r="C3202" s="38" t="s">
        <v>3098</v>
      </c>
      <c r="D3202" s="38">
        <v>50</v>
      </c>
      <c r="E3202" s="38" t="s">
        <v>792</v>
      </c>
    </row>
    <row r="3203" spans="1:5">
      <c r="A3203" s="38" t="s">
        <v>3097</v>
      </c>
      <c r="B3203" s="38" t="s">
        <v>2802</v>
      </c>
      <c r="C3203" s="38" t="s">
        <v>2940</v>
      </c>
      <c r="D3203" s="38">
        <v>50</v>
      </c>
      <c r="E3203" s="38" t="s">
        <v>792</v>
      </c>
    </row>
    <row r="3204" spans="1:5">
      <c r="A3204" s="38" t="s">
        <v>3096</v>
      </c>
      <c r="B3204" s="38" t="s">
        <v>2802</v>
      </c>
      <c r="C3204" s="38" t="s">
        <v>2940</v>
      </c>
      <c r="D3204" s="38">
        <v>50</v>
      </c>
      <c r="E3204" s="38" t="s">
        <v>792</v>
      </c>
    </row>
    <row r="3205" spans="1:5">
      <c r="A3205" s="38" t="s">
        <v>3095</v>
      </c>
      <c r="B3205" s="38" t="s">
        <v>2802</v>
      </c>
      <c r="C3205" s="38" t="s">
        <v>2938</v>
      </c>
      <c r="D3205" s="38">
        <v>50</v>
      </c>
      <c r="E3205" s="38" t="s">
        <v>792</v>
      </c>
    </row>
    <row r="3206" spans="1:5">
      <c r="A3206" s="38" t="s">
        <v>3094</v>
      </c>
      <c r="B3206" s="38" t="s">
        <v>2802</v>
      </c>
      <c r="C3206" s="38" t="s">
        <v>2938</v>
      </c>
      <c r="D3206" s="38">
        <v>50</v>
      </c>
      <c r="E3206" s="38" t="s">
        <v>792</v>
      </c>
    </row>
    <row r="3207" spans="1:5">
      <c r="A3207" s="38" t="s">
        <v>3093</v>
      </c>
      <c r="B3207" s="38" t="s">
        <v>2802</v>
      </c>
      <c r="C3207" s="38" t="s">
        <v>2936</v>
      </c>
      <c r="D3207" s="38">
        <v>50</v>
      </c>
      <c r="E3207" s="38" t="s">
        <v>792</v>
      </c>
    </row>
    <row r="3208" spans="1:5">
      <c r="A3208" s="38" t="s">
        <v>3092</v>
      </c>
      <c r="B3208" s="38" t="s">
        <v>2802</v>
      </c>
      <c r="C3208" s="38" t="s">
        <v>2936</v>
      </c>
      <c r="D3208" s="38">
        <v>50</v>
      </c>
      <c r="E3208" s="38" t="s">
        <v>792</v>
      </c>
    </row>
    <row r="3209" spans="1:5">
      <c r="A3209" s="38" t="s">
        <v>3091</v>
      </c>
      <c r="B3209" s="38" t="s">
        <v>2802</v>
      </c>
      <c r="C3209" s="38" t="s">
        <v>2934</v>
      </c>
      <c r="D3209" s="38">
        <v>50</v>
      </c>
      <c r="E3209" s="38" t="s">
        <v>792</v>
      </c>
    </row>
    <row r="3210" spans="1:5">
      <c r="A3210" s="38" t="s">
        <v>3090</v>
      </c>
      <c r="B3210" s="38" t="s">
        <v>2802</v>
      </c>
      <c r="C3210" s="38" t="s">
        <v>2934</v>
      </c>
      <c r="D3210" s="38">
        <v>50</v>
      </c>
      <c r="E3210" s="38" t="s">
        <v>792</v>
      </c>
    </row>
    <row r="3211" spans="1:5">
      <c r="A3211" s="38" t="s">
        <v>3089</v>
      </c>
      <c r="B3211" s="38" t="s">
        <v>2802</v>
      </c>
      <c r="C3211" s="38" t="s">
        <v>2932</v>
      </c>
      <c r="D3211" s="38">
        <v>50</v>
      </c>
      <c r="E3211" s="38" t="s">
        <v>792</v>
      </c>
    </row>
    <row r="3212" spans="1:5">
      <c r="A3212" s="38" t="s">
        <v>3088</v>
      </c>
      <c r="B3212" s="38" t="s">
        <v>2802</v>
      </c>
      <c r="C3212" s="38" t="s">
        <v>2932</v>
      </c>
      <c r="D3212" s="38">
        <v>50</v>
      </c>
      <c r="E3212" s="38" t="s">
        <v>792</v>
      </c>
    </row>
    <row r="3213" spans="1:5">
      <c r="A3213" s="38" t="s">
        <v>3087</v>
      </c>
      <c r="B3213" s="38" t="s">
        <v>2802</v>
      </c>
      <c r="C3213" s="38" t="s">
        <v>2930</v>
      </c>
      <c r="D3213" s="38">
        <v>50</v>
      </c>
      <c r="E3213" s="38" t="s">
        <v>792</v>
      </c>
    </row>
    <row r="3214" spans="1:5">
      <c r="A3214" s="38" t="s">
        <v>3086</v>
      </c>
      <c r="B3214" s="38" t="s">
        <v>2802</v>
      </c>
      <c r="C3214" s="38" t="s">
        <v>2928</v>
      </c>
      <c r="D3214" s="38">
        <v>50</v>
      </c>
      <c r="E3214" s="38" t="s">
        <v>792</v>
      </c>
    </row>
    <row r="3215" spans="1:5">
      <c r="A3215" s="38" t="s">
        <v>3085</v>
      </c>
      <c r="B3215" s="38" t="s">
        <v>2802</v>
      </c>
      <c r="C3215" s="38" t="s">
        <v>2926</v>
      </c>
      <c r="D3215" s="38">
        <v>50</v>
      </c>
      <c r="E3215" s="38" t="s">
        <v>792</v>
      </c>
    </row>
    <row r="3216" spans="1:5">
      <c r="A3216" s="38" t="s">
        <v>3084</v>
      </c>
      <c r="B3216" s="38" t="s">
        <v>2802</v>
      </c>
      <c r="C3216" s="38" t="s">
        <v>2926</v>
      </c>
      <c r="D3216" s="38">
        <v>50</v>
      </c>
      <c r="E3216" s="38" t="s">
        <v>792</v>
      </c>
    </row>
    <row r="3217" spans="1:5">
      <c r="A3217" s="38" t="s">
        <v>3083</v>
      </c>
      <c r="B3217" s="38" t="s">
        <v>2802</v>
      </c>
      <c r="C3217" s="38" t="s">
        <v>2924</v>
      </c>
      <c r="D3217" s="38">
        <v>50</v>
      </c>
      <c r="E3217" s="38" t="s">
        <v>792</v>
      </c>
    </row>
    <row r="3218" spans="1:5">
      <c r="A3218" s="38" t="s">
        <v>3082</v>
      </c>
      <c r="B3218" s="38" t="s">
        <v>2802</v>
      </c>
      <c r="C3218" s="38" t="s">
        <v>2924</v>
      </c>
      <c r="D3218" s="38">
        <v>50</v>
      </c>
      <c r="E3218" s="38" t="s">
        <v>792</v>
      </c>
    </row>
    <row r="3219" spans="1:5">
      <c r="A3219" s="38" t="s">
        <v>3081</v>
      </c>
      <c r="B3219" s="38" t="s">
        <v>2802</v>
      </c>
      <c r="C3219" s="38" t="s">
        <v>2922</v>
      </c>
      <c r="D3219" s="38">
        <v>50</v>
      </c>
      <c r="E3219" s="38" t="s">
        <v>792</v>
      </c>
    </row>
    <row r="3220" spans="1:5">
      <c r="A3220" s="38" t="s">
        <v>3080</v>
      </c>
      <c r="B3220" s="38" t="s">
        <v>2802</v>
      </c>
      <c r="C3220" s="38" t="s">
        <v>2922</v>
      </c>
      <c r="D3220" s="38">
        <v>50</v>
      </c>
      <c r="E3220" s="38" t="s">
        <v>792</v>
      </c>
    </row>
    <row r="3221" spans="1:5">
      <c r="A3221" s="38" t="s">
        <v>3079</v>
      </c>
      <c r="B3221" s="38" t="s">
        <v>2802</v>
      </c>
      <c r="C3221" s="38" t="s">
        <v>2920</v>
      </c>
      <c r="D3221" s="38">
        <v>50</v>
      </c>
      <c r="E3221" s="38" t="s">
        <v>792</v>
      </c>
    </row>
    <row r="3222" spans="1:5">
      <c r="A3222" s="38" t="s">
        <v>3078</v>
      </c>
      <c r="B3222" s="38" t="s">
        <v>2802</v>
      </c>
      <c r="C3222" s="38" t="s">
        <v>2920</v>
      </c>
      <c r="D3222" s="38">
        <v>50</v>
      </c>
      <c r="E3222" s="38" t="s">
        <v>792</v>
      </c>
    </row>
    <row r="3223" spans="1:5">
      <c r="A3223" s="38" t="s">
        <v>3077</v>
      </c>
      <c r="B3223" s="38" t="s">
        <v>2802</v>
      </c>
      <c r="C3223" s="38" t="s">
        <v>2918</v>
      </c>
      <c r="D3223" s="38">
        <v>50</v>
      </c>
      <c r="E3223" s="38" t="s">
        <v>792</v>
      </c>
    </row>
    <row r="3224" spans="1:5">
      <c r="A3224" s="38" t="s">
        <v>3076</v>
      </c>
      <c r="B3224" s="38" t="s">
        <v>2802</v>
      </c>
      <c r="C3224" s="38" t="s">
        <v>2918</v>
      </c>
      <c r="D3224" s="38">
        <v>50</v>
      </c>
      <c r="E3224" s="38" t="s">
        <v>792</v>
      </c>
    </row>
    <row r="3225" spans="1:5">
      <c r="A3225" s="38" t="s">
        <v>3075</v>
      </c>
      <c r="B3225" s="38" t="s">
        <v>2802</v>
      </c>
      <c r="C3225" s="38" t="s">
        <v>2916</v>
      </c>
      <c r="D3225" s="38">
        <v>50</v>
      </c>
      <c r="E3225" s="38" t="s">
        <v>792</v>
      </c>
    </row>
    <row r="3226" spans="1:5">
      <c r="A3226" s="38" t="s">
        <v>3074</v>
      </c>
      <c r="B3226" s="38" t="s">
        <v>2802</v>
      </c>
      <c r="C3226" s="38" t="s">
        <v>2916</v>
      </c>
      <c r="D3226" s="38">
        <v>50</v>
      </c>
      <c r="E3226" s="38" t="s">
        <v>792</v>
      </c>
    </row>
    <row r="3227" spans="1:5">
      <c r="A3227" s="38" t="s">
        <v>3073</v>
      </c>
      <c r="B3227" s="38" t="s">
        <v>2802</v>
      </c>
      <c r="C3227" s="38" t="s">
        <v>2914</v>
      </c>
      <c r="D3227" s="38">
        <v>50</v>
      </c>
      <c r="E3227" s="38" t="s">
        <v>792</v>
      </c>
    </row>
    <row r="3228" spans="1:5">
      <c r="A3228" s="38" t="s">
        <v>3072</v>
      </c>
      <c r="B3228" s="38" t="s">
        <v>2802</v>
      </c>
      <c r="C3228" s="38" t="s">
        <v>2914</v>
      </c>
      <c r="D3228" s="38">
        <v>50</v>
      </c>
      <c r="E3228" s="38" t="s">
        <v>792</v>
      </c>
    </row>
    <row r="3229" spans="1:5">
      <c r="A3229" s="38" t="s">
        <v>3071</v>
      </c>
      <c r="B3229" s="38" t="s">
        <v>2802</v>
      </c>
      <c r="C3229" s="38" t="s">
        <v>2912</v>
      </c>
      <c r="D3229" s="38">
        <v>50</v>
      </c>
      <c r="E3229" s="38" t="s">
        <v>792</v>
      </c>
    </row>
    <row r="3230" spans="1:5">
      <c r="A3230" s="38" t="s">
        <v>3070</v>
      </c>
      <c r="B3230" s="38" t="s">
        <v>2802</v>
      </c>
      <c r="C3230" s="38" t="s">
        <v>2912</v>
      </c>
      <c r="D3230" s="38">
        <v>50</v>
      </c>
      <c r="E3230" s="38" t="s">
        <v>792</v>
      </c>
    </row>
    <row r="3231" spans="1:5">
      <c r="A3231" s="38" t="s">
        <v>3069</v>
      </c>
      <c r="B3231" s="38" t="s">
        <v>2802</v>
      </c>
      <c r="C3231" s="38" t="s">
        <v>2910</v>
      </c>
      <c r="D3231" s="38">
        <v>50</v>
      </c>
      <c r="E3231" s="38" t="s">
        <v>792</v>
      </c>
    </row>
    <row r="3232" spans="1:5">
      <c r="A3232" s="38" t="s">
        <v>3068</v>
      </c>
      <c r="B3232" s="38" t="s">
        <v>2802</v>
      </c>
      <c r="C3232" s="38" t="s">
        <v>2910</v>
      </c>
      <c r="D3232" s="38">
        <v>50</v>
      </c>
      <c r="E3232" s="38" t="s">
        <v>792</v>
      </c>
    </row>
    <row r="3233" spans="1:5">
      <c r="A3233" s="38" t="s">
        <v>3067</v>
      </c>
      <c r="B3233" s="38" t="s">
        <v>2802</v>
      </c>
      <c r="C3233" s="38" t="s">
        <v>2908</v>
      </c>
      <c r="D3233" s="38">
        <v>50</v>
      </c>
      <c r="E3233" s="38" t="s">
        <v>792</v>
      </c>
    </row>
    <row r="3234" spans="1:5">
      <c r="A3234" s="38" t="s">
        <v>3066</v>
      </c>
      <c r="B3234" s="38" t="s">
        <v>2802</v>
      </c>
      <c r="C3234" s="38" t="s">
        <v>2908</v>
      </c>
      <c r="D3234" s="38">
        <v>50</v>
      </c>
      <c r="E3234" s="38" t="s">
        <v>792</v>
      </c>
    </row>
    <row r="3235" spans="1:5">
      <c r="A3235" s="38" t="s">
        <v>3065</v>
      </c>
      <c r="B3235" s="38" t="s">
        <v>2802</v>
      </c>
      <c r="C3235" s="38" t="s">
        <v>2906</v>
      </c>
      <c r="D3235" s="38">
        <v>50</v>
      </c>
      <c r="E3235" s="38" t="s">
        <v>792</v>
      </c>
    </row>
    <row r="3236" spans="1:5">
      <c r="A3236" s="38" t="s">
        <v>3064</v>
      </c>
      <c r="B3236" s="38" t="s">
        <v>2802</v>
      </c>
      <c r="C3236" s="38" t="s">
        <v>2906</v>
      </c>
      <c r="D3236" s="38">
        <v>50</v>
      </c>
      <c r="E3236" s="38" t="s">
        <v>792</v>
      </c>
    </row>
    <row r="3237" spans="1:5">
      <c r="A3237" s="38" t="s">
        <v>3063</v>
      </c>
      <c r="B3237" s="38" t="s">
        <v>2802</v>
      </c>
      <c r="C3237" s="38" t="s">
        <v>2904</v>
      </c>
      <c r="D3237" s="38">
        <v>50</v>
      </c>
      <c r="E3237" s="38" t="s">
        <v>792</v>
      </c>
    </row>
    <row r="3238" spans="1:5">
      <c r="A3238" s="38" t="s">
        <v>3062</v>
      </c>
      <c r="B3238" s="38" t="s">
        <v>2802</v>
      </c>
      <c r="C3238" s="38" t="s">
        <v>2904</v>
      </c>
      <c r="D3238" s="38">
        <v>50</v>
      </c>
      <c r="E3238" s="38" t="s">
        <v>792</v>
      </c>
    </row>
    <row r="3239" spans="1:5">
      <c r="A3239" s="38" t="s">
        <v>3061</v>
      </c>
      <c r="B3239" s="38" t="s">
        <v>2802</v>
      </c>
      <c r="C3239" s="38" t="s">
        <v>2902</v>
      </c>
      <c r="D3239" s="38">
        <v>50</v>
      </c>
      <c r="E3239" s="38" t="s">
        <v>792</v>
      </c>
    </row>
    <row r="3240" spans="1:5">
      <c r="A3240" s="38" t="s">
        <v>3060</v>
      </c>
      <c r="B3240" s="38" t="s">
        <v>2802</v>
      </c>
      <c r="C3240" s="38" t="s">
        <v>2902</v>
      </c>
      <c r="D3240" s="38">
        <v>50</v>
      </c>
      <c r="E3240" s="38" t="s">
        <v>792</v>
      </c>
    </row>
    <row r="3241" spans="1:5">
      <c r="A3241" s="38" t="s">
        <v>3059</v>
      </c>
      <c r="B3241" s="38" t="s">
        <v>2802</v>
      </c>
      <c r="C3241" s="38" t="s">
        <v>2900</v>
      </c>
      <c r="D3241" s="38">
        <v>50</v>
      </c>
      <c r="E3241" s="38" t="s">
        <v>792</v>
      </c>
    </row>
    <row r="3242" spans="1:5">
      <c r="A3242" s="38" t="s">
        <v>3058</v>
      </c>
      <c r="B3242" s="38" t="s">
        <v>2802</v>
      </c>
      <c r="C3242" s="38" t="s">
        <v>2900</v>
      </c>
      <c r="D3242" s="38">
        <v>50</v>
      </c>
      <c r="E3242" s="38" t="s">
        <v>792</v>
      </c>
    </row>
    <row r="3243" spans="1:5">
      <c r="A3243" s="38" t="s">
        <v>3057</v>
      </c>
      <c r="B3243" s="38" t="s">
        <v>2802</v>
      </c>
      <c r="C3243" s="38" t="s">
        <v>2898</v>
      </c>
      <c r="D3243" s="38">
        <v>50</v>
      </c>
      <c r="E3243" s="38" t="s">
        <v>792</v>
      </c>
    </row>
    <row r="3244" spans="1:5">
      <c r="A3244" s="38" t="s">
        <v>3056</v>
      </c>
      <c r="B3244" s="38" t="s">
        <v>2802</v>
      </c>
      <c r="C3244" s="38" t="s">
        <v>2898</v>
      </c>
      <c r="D3244" s="38">
        <v>50</v>
      </c>
      <c r="E3244" s="38" t="s">
        <v>792</v>
      </c>
    </row>
    <row r="3245" spans="1:5">
      <c r="A3245" s="38" t="s">
        <v>3055</v>
      </c>
      <c r="B3245" s="38" t="s">
        <v>2802</v>
      </c>
      <c r="C3245" s="38" t="s">
        <v>2896</v>
      </c>
      <c r="D3245" s="38">
        <v>50</v>
      </c>
      <c r="E3245" s="38" t="s">
        <v>792</v>
      </c>
    </row>
    <row r="3246" spans="1:5">
      <c r="A3246" s="38" t="s">
        <v>3054</v>
      </c>
      <c r="B3246" s="38" t="s">
        <v>2802</v>
      </c>
      <c r="C3246" s="38" t="s">
        <v>2896</v>
      </c>
      <c r="D3246" s="38">
        <v>50</v>
      </c>
      <c r="E3246" s="38" t="s">
        <v>792</v>
      </c>
    </row>
    <row r="3247" spans="1:5">
      <c r="A3247" s="38" t="s">
        <v>3053</v>
      </c>
      <c r="B3247" s="38" t="s">
        <v>2802</v>
      </c>
      <c r="C3247" s="38" t="s">
        <v>2894</v>
      </c>
      <c r="D3247" s="38">
        <v>50</v>
      </c>
      <c r="E3247" s="38" t="s">
        <v>792</v>
      </c>
    </row>
    <row r="3248" spans="1:5">
      <c r="A3248" s="38" t="s">
        <v>3052</v>
      </c>
      <c r="B3248" s="38" t="s">
        <v>2802</v>
      </c>
      <c r="C3248" s="38" t="s">
        <v>2894</v>
      </c>
      <c r="D3248" s="38">
        <v>50</v>
      </c>
      <c r="E3248" s="38" t="s">
        <v>792</v>
      </c>
    </row>
    <row r="3249" spans="1:5">
      <c r="A3249" s="38" t="s">
        <v>3051</v>
      </c>
      <c r="B3249" s="38" t="s">
        <v>2802</v>
      </c>
      <c r="C3249" s="38" t="s">
        <v>2892</v>
      </c>
      <c r="D3249" s="38">
        <v>50</v>
      </c>
      <c r="E3249" s="38" t="s">
        <v>792</v>
      </c>
    </row>
    <row r="3250" spans="1:5">
      <c r="A3250" s="38" t="s">
        <v>3050</v>
      </c>
      <c r="B3250" s="38" t="s">
        <v>2802</v>
      </c>
      <c r="C3250" s="38" t="s">
        <v>2892</v>
      </c>
      <c r="D3250" s="38">
        <v>50</v>
      </c>
      <c r="E3250" s="38" t="s">
        <v>792</v>
      </c>
    </row>
    <row r="3251" spans="1:5">
      <c r="A3251" s="38" t="s">
        <v>3049</v>
      </c>
      <c r="B3251" s="38" t="s">
        <v>2802</v>
      </c>
      <c r="C3251" s="38" t="s">
        <v>2890</v>
      </c>
      <c r="D3251" s="38">
        <v>50</v>
      </c>
      <c r="E3251" s="38" t="s">
        <v>792</v>
      </c>
    </row>
    <row r="3252" spans="1:5">
      <c r="A3252" s="38" t="s">
        <v>3048</v>
      </c>
      <c r="B3252" s="38" t="s">
        <v>2802</v>
      </c>
      <c r="C3252" s="38" t="s">
        <v>2882</v>
      </c>
      <c r="D3252" s="38">
        <v>50</v>
      </c>
      <c r="E3252" s="38" t="s">
        <v>792</v>
      </c>
    </row>
    <row r="3253" spans="1:5">
      <c r="A3253" s="38" t="s">
        <v>3047</v>
      </c>
      <c r="B3253" s="38" t="s">
        <v>2802</v>
      </c>
      <c r="C3253" s="38" t="s">
        <v>2880</v>
      </c>
      <c r="D3253" s="38">
        <v>50</v>
      </c>
      <c r="E3253" s="38" t="s">
        <v>792</v>
      </c>
    </row>
    <row r="3254" spans="1:5">
      <c r="A3254" s="38" t="s">
        <v>3046</v>
      </c>
      <c r="B3254" s="38" t="s">
        <v>2802</v>
      </c>
      <c r="C3254" s="38" t="s">
        <v>2878</v>
      </c>
      <c r="D3254" s="38">
        <v>50</v>
      </c>
      <c r="E3254" s="38" t="s">
        <v>792</v>
      </c>
    </row>
    <row r="3255" spans="1:5">
      <c r="A3255" s="38" t="s">
        <v>3045</v>
      </c>
      <c r="B3255" s="38" t="s">
        <v>2802</v>
      </c>
      <c r="C3255" s="38" t="s">
        <v>2876</v>
      </c>
      <c r="D3255" s="38">
        <v>50</v>
      </c>
      <c r="E3255" s="38" t="s">
        <v>792</v>
      </c>
    </row>
    <row r="3256" spans="1:5">
      <c r="A3256" s="38" t="s">
        <v>3044</v>
      </c>
      <c r="B3256" s="38" t="s">
        <v>2802</v>
      </c>
      <c r="C3256" s="38" t="s">
        <v>2874</v>
      </c>
      <c r="D3256" s="38">
        <v>50</v>
      </c>
      <c r="E3256" s="38" t="s">
        <v>792</v>
      </c>
    </row>
    <row r="3257" spans="1:5">
      <c r="A3257" s="38" t="s">
        <v>3043</v>
      </c>
      <c r="B3257" s="38" t="s">
        <v>2802</v>
      </c>
      <c r="C3257" s="38" t="s">
        <v>2872</v>
      </c>
      <c r="D3257" s="38">
        <v>50</v>
      </c>
      <c r="E3257" s="38" t="s">
        <v>792</v>
      </c>
    </row>
    <row r="3258" spans="1:5">
      <c r="A3258" s="38" t="s">
        <v>3042</v>
      </c>
      <c r="B3258" s="38" t="s">
        <v>2802</v>
      </c>
      <c r="C3258" s="38" t="s">
        <v>2870</v>
      </c>
      <c r="D3258" s="38">
        <v>50</v>
      </c>
      <c r="E3258" s="38" t="s">
        <v>792</v>
      </c>
    </row>
    <row r="3259" spans="1:5">
      <c r="A3259" s="38" t="s">
        <v>3041</v>
      </c>
      <c r="B3259" s="38" t="s">
        <v>2802</v>
      </c>
      <c r="C3259" s="38" t="s">
        <v>2868</v>
      </c>
      <c r="D3259" s="38">
        <v>50</v>
      </c>
      <c r="E3259" s="38" t="s">
        <v>792</v>
      </c>
    </row>
    <row r="3260" spans="1:5">
      <c r="A3260" s="38" t="s">
        <v>3040</v>
      </c>
      <c r="B3260" s="38" t="s">
        <v>2802</v>
      </c>
      <c r="C3260" s="38" t="s">
        <v>2866</v>
      </c>
      <c r="D3260" s="38">
        <v>50</v>
      </c>
      <c r="E3260" s="38" t="s">
        <v>792</v>
      </c>
    </row>
    <row r="3261" spans="1:5">
      <c r="A3261" s="38" t="s">
        <v>3039</v>
      </c>
      <c r="B3261" s="38" t="s">
        <v>2802</v>
      </c>
      <c r="C3261" s="38" t="s">
        <v>2864</v>
      </c>
      <c r="D3261" s="38">
        <v>50</v>
      </c>
      <c r="E3261" s="38" t="s">
        <v>792</v>
      </c>
    </row>
    <row r="3262" spans="1:5">
      <c r="A3262" s="38" t="s">
        <v>3038</v>
      </c>
      <c r="B3262" s="38" t="s">
        <v>2802</v>
      </c>
      <c r="C3262" s="38" t="s">
        <v>2862</v>
      </c>
      <c r="D3262" s="38">
        <v>50</v>
      </c>
      <c r="E3262" s="38" t="s">
        <v>792</v>
      </c>
    </row>
    <row r="3263" spans="1:5">
      <c r="A3263" s="38" t="s">
        <v>419</v>
      </c>
      <c r="B3263" s="38" t="s">
        <v>2802</v>
      </c>
      <c r="C3263" s="38" t="s">
        <v>2861</v>
      </c>
      <c r="D3263" s="38">
        <v>50</v>
      </c>
      <c r="E3263" s="38" t="s">
        <v>792</v>
      </c>
    </row>
    <row r="3264" spans="1:5">
      <c r="A3264" s="38" t="s">
        <v>422</v>
      </c>
      <c r="B3264" s="38" t="s">
        <v>2802</v>
      </c>
      <c r="C3264" s="38" t="s">
        <v>2860</v>
      </c>
      <c r="D3264" s="38">
        <v>50</v>
      </c>
      <c r="E3264" s="38" t="s">
        <v>792</v>
      </c>
    </row>
    <row r="3265" spans="1:5">
      <c r="A3265" s="38" t="s">
        <v>425</v>
      </c>
      <c r="B3265" s="38" t="s">
        <v>2802</v>
      </c>
      <c r="C3265" s="38" t="s">
        <v>2859</v>
      </c>
      <c r="D3265" s="38">
        <v>50</v>
      </c>
      <c r="E3265" s="38" t="s">
        <v>792</v>
      </c>
    </row>
    <row r="3266" spans="1:5">
      <c r="A3266" s="38" t="s">
        <v>428</v>
      </c>
      <c r="B3266" s="38" t="s">
        <v>2802</v>
      </c>
      <c r="C3266" s="38" t="s">
        <v>2858</v>
      </c>
      <c r="D3266" s="38">
        <v>50</v>
      </c>
      <c r="E3266" s="38" t="s">
        <v>792</v>
      </c>
    </row>
    <row r="3267" spans="1:5">
      <c r="A3267" s="38" t="s">
        <v>3037</v>
      </c>
      <c r="B3267" s="38" t="s">
        <v>2802</v>
      </c>
      <c r="C3267" s="38" t="s">
        <v>2858</v>
      </c>
      <c r="D3267" s="38">
        <v>50</v>
      </c>
      <c r="E3267" s="38" t="s">
        <v>792</v>
      </c>
    </row>
    <row r="3268" spans="1:5">
      <c r="A3268" s="38" t="s">
        <v>431</v>
      </c>
      <c r="B3268" s="38" t="s">
        <v>2802</v>
      </c>
      <c r="C3268" s="38" t="s">
        <v>2857</v>
      </c>
      <c r="D3268" s="38">
        <v>50</v>
      </c>
      <c r="E3268" s="38" t="s">
        <v>792</v>
      </c>
    </row>
    <row r="3269" spans="1:5">
      <c r="A3269" s="38" t="s">
        <v>434</v>
      </c>
      <c r="B3269" s="38" t="s">
        <v>2802</v>
      </c>
      <c r="C3269" s="38" t="s">
        <v>2856</v>
      </c>
      <c r="D3269" s="38">
        <v>50</v>
      </c>
      <c r="E3269" s="38" t="s">
        <v>792</v>
      </c>
    </row>
    <row r="3270" spans="1:5">
      <c r="A3270" s="38" t="s">
        <v>437</v>
      </c>
      <c r="B3270" s="38" t="s">
        <v>2802</v>
      </c>
      <c r="C3270" s="38" t="s">
        <v>2855</v>
      </c>
      <c r="D3270" s="38">
        <v>50</v>
      </c>
      <c r="E3270" s="38" t="s">
        <v>792</v>
      </c>
    </row>
    <row r="3271" spans="1:5">
      <c r="A3271" s="38" t="s">
        <v>3036</v>
      </c>
      <c r="B3271" s="38" t="s">
        <v>2802</v>
      </c>
      <c r="C3271" s="38" t="s">
        <v>2853</v>
      </c>
      <c r="D3271" s="38">
        <v>50</v>
      </c>
      <c r="E3271" s="38" t="s">
        <v>792</v>
      </c>
    </row>
    <row r="3272" spans="1:5">
      <c r="A3272" s="38" t="s">
        <v>3035</v>
      </c>
      <c r="B3272" s="38" t="s">
        <v>2802</v>
      </c>
      <c r="C3272" s="38" t="s">
        <v>2851</v>
      </c>
      <c r="D3272" s="38">
        <v>50</v>
      </c>
      <c r="E3272" s="38" t="s">
        <v>792</v>
      </c>
    </row>
    <row r="3273" spans="1:5">
      <c r="A3273" s="38" t="s">
        <v>440</v>
      </c>
      <c r="B3273" s="38" t="s">
        <v>2802</v>
      </c>
      <c r="C3273" s="38" t="s">
        <v>2850</v>
      </c>
      <c r="D3273" s="38">
        <v>50</v>
      </c>
      <c r="E3273" s="38" t="s">
        <v>792</v>
      </c>
    </row>
    <row r="3274" spans="1:5">
      <c r="A3274" s="38" t="s">
        <v>443</v>
      </c>
      <c r="B3274" s="38" t="s">
        <v>2802</v>
      </c>
      <c r="C3274" s="38" t="s">
        <v>2849</v>
      </c>
      <c r="D3274" s="38">
        <v>50</v>
      </c>
      <c r="E3274" s="38" t="s">
        <v>792</v>
      </c>
    </row>
    <row r="3275" spans="1:5">
      <c r="A3275" s="38" t="s">
        <v>3034</v>
      </c>
      <c r="B3275" s="38" t="s">
        <v>2802</v>
      </c>
      <c r="C3275" s="38" t="s">
        <v>2847</v>
      </c>
      <c r="D3275" s="38">
        <v>50</v>
      </c>
      <c r="E3275" s="38" t="s">
        <v>792</v>
      </c>
    </row>
    <row r="3276" spans="1:5">
      <c r="A3276" s="38" t="s">
        <v>3033</v>
      </c>
      <c r="B3276" s="38" t="s">
        <v>2802</v>
      </c>
      <c r="C3276" s="38" t="s">
        <v>2845</v>
      </c>
      <c r="D3276" s="38">
        <v>50</v>
      </c>
      <c r="E3276" s="38" t="s">
        <v>792</v>
      </c>
    </row>
    <row r="3277" spans="1:5">
      <c r="A3277" s="38" t="s">
        <v>3032</v>
      </c>
      <c r="B3277" s="38" t="s">
        <v>2802</v>
      </c>
      <c r="C3277" s="38" t="s">
        <v>2843</v>
      </c>
      <c r="D3277" s="38">
        <v>50</v>
      </c>
      <c r="E3277" s="38" t="s">
        <v>792</v>
      </c>
    </row>
    <row r="3278" spans="1:5">
      <c r="A3278" s="38" t="s">
        <v>3031</v>
      </c>
      <c r="B3278" s="38" t="s">
        <v>2802</v>
      </c>
      <c r="C3278" s="38" t="s">
        <v>2841</v>
      </c>
      <c r="D3278" s="38">
        <v>50</v>
      </c>
      <c r="E3278" s="38" t="s">
        <v>792</v>
      </c>
    </row>
    <row r="3279" spans="1:5">
      <c r="A3279" s="38" t="s">
        <v>3030</v>
      </c>
      <c r="B3279" s="38" t="s">
        <v>2802</v>
      </c>
      <c r="C3279" s="38" t="s">
        <v>2839</v>
      </c>
      <c r="D3279" s="38">
        <v>50</v>
      </c>
      <c r="E3279" s="38" t="s">
        <v>792</v>
      </c>
    </row>
    <row r="3280" spans="1:5">
      <c r="A3280" s="38" t="s">
        <v>3029</v>
      </c>
      <c r="B3280" s="38" t="s">
        <v>2802</v>
      </c>
      <c r="C3280" s="38" t="s">
        <v>2837</v>
      </c>
      <c r="D3280" s="38">
        <v>50</v>
      </c>
      <c r="E3280" s="38" t="s">
        <v>792</v>
      </c>
    </row>
    <row r="3281" spans="1:5">
      <c r="A3281" s="38" t="s">
        <v>446</v>
      </c>
      <c r="B3281" s="38" t="s">
        <v>2802</v>
      </c>
      <c r="C3281" s="38" t="s">
        <v>2836</v>
      </c>
      <c r="D3281" s="38">
        <v>50</v>
      </c>
      <c r="E3281" s="38" t="s">
        <v>792</v>
      </c>
    </row>
    <row r="3282" spans="1:5">
      <c r="A3282" s="38" t="s">
        <v>3028</v>
      </c>
      <c r="B3282" s="38" t="s">
        <v>2802</v>
      </c>
      <c r="C3282" s="38" t="s">
        <v>2834</v>
      </c>
      <c r="D3282" s="38">
        <v>50</v>
      </c>
      <c r="E3282" s="38" t="s">
        <v>792</v>
      </c>
    </row>
    <row r="3283" spans="1:5">
      <c r="A3283" s="38" t="s">
        <v>3027</v>
      </c>
      <c r="B3283" s="38" t="s">
        <v>2802</v>
      </c>
      <c r="C3283" s="38" t="s">
        <v>2832</v>
      </c>
      <c r="D3283" s="38">
        <v>50</v>
      </c>
      <c r="E3283" s="38" t="s">
        <v>792</v>
      </c>
    </row>
    <row r="3284" spans="1:5">
      <c r="A3284" s="38" t="s">
        <v>3026</v>
      </c>
      <c r="B3284" s="38" t="s">
        <v>2802</v>
      </c>
      <c r="C3284" s="38" t="s">
        <v>2830</v>
      </c>
      <c r="D3284" s="38">
        <v>50</v>
      </c>
      <c r="E3284" s="38" t="s">
        <v>792</v>
      </c>
    </row>
    <row r="3285" spans="1:5">
      <c r="A3285" s="38" t="s">
        <v>3025</v>
      </c>
      <c r="B3285" s="38" t="s">
        <v>2802</v>
      </c>
      <c r="C3285" s="38" t="s">
        <v>2828</v>
      </c>
      <c r="D3285" s="38">
        <v>50</v>
      </c>
      <c r="E3285" s="38" t="s">
        <v>792</v>
      </c>
    </row>
    <row r="3286" spans="1:5">
      <c r="A3286" s="38" t="s">
        <v>3024</v>
      </c>
      <c r="B3286" s="38" t="s">
        <v>2802</v>
      </c>
      <c r="C3286" s="38" t="s">
        <v>2828</v>
      </c>
      <c r="D3286" s="38">
        <v>50</v>
      </c>
      <c r="E3286" s="38" t="s">
        <v>792</v>
      </c>
    </row>
    <row r="3287" spans="1:5">
      <c r="A3287" s="38" t="s">
        <v>449</v>
      </c>
      <c r="B3287" s="38" t="s">
        <v>2802</v>
      </c>
      <c r="C3287" s="38" t="s">
        <v>2827</v>
      </c>
      <c r="D3287" s="38">
        <v>50</v>
      </c>
      <c r="E3287" s="38" t="s">
        <v>792</v>
      </c>
    </row>
    <row r="3288" spans="1:5">
      <c r="A3288" s="38" t="s">
        <v>3023</v>
      </c>
      <c r="B3288" s="38" t="s">
        <v>2802</v>
      </c>
      <c r="C3288" s="38" t="s">
        <v>2825</v>
      </c>
      <c r="D3288" s="38">
        <v>50</v>
      </c>
      <c r="E3288" s="38" t="s">
        <v>792</v>
      </c>
    </row>
    <row r="3289" spans="1:5">
      <c r="A3289" s="38" t="s">
        <v>3022</v>
      </c>
      <c r="B3289" s="38" t="s">
        <v>2802</v>
      </c>
      <c r="C3289" s="38" t="s">
        <v>2823</v>
      </c>
      <c r="D3289" s="38">
        <v>50</v>
      </c>
      <c r="E3289" s="38" t="s">
        <v>792</v>
      </c>
    </row>
    <row r="3290" spans="1:5">
      <c r="A3290" s="38" t="s">
        <v>452</v>
      </c>
      <c r="B3290" s="38" t="s">
        <v>2802</v>
      </c>
      <c r="C3290" s="38" t="s">
        <v>2822</v>
      </c>
      <c r="D3290" s="38">
        <v>50</v>
      </c>
      <c r="E3290" s="38" t="s">
        <v>792</v>
      </c>
    </row>
    <row r="3291" spans="1:5">
      <c r="A3291" s="38" t="s">
        <v>3021</v>
      </c>
      <c r="B3291" s="38" t="s">
        <v>2802</v>
      </c>
      <c r="C3291" s="38" t="s">
        <v>2820</v>
      </c>
      <c r="D3291" s="38">
        <v>50</v>
      </c>
      <c r="E3291" s="38" t="s">
        <v>792</v>
      </c>
    </row>
    <row r="3292" spans="1:5">
      <c r="A3292" s="38" t="s">
        <v>3020</v>
      </c>
      <c r="B3292" s="38" t="s">
        <v>2802</v>
      </c>
      <c r="C3292" s="38" t="s">
        <v>2818</v>
      </c>
      <c r="D3292" s="38">
        <v>50</v>
      </c>
      <c r="E3292" s="38" t="s">
        <v>792</v>
      </c>
    </row>
    <row r="3293" spans="1:5">
      <c r="A3293" s="38" t="s">
        <v>3019</v>
      </c>
      <c r="B3293" s="38" t="s">
        <v>2802</v>
      </c>
      <c r="C3293" s="38" t="s">
        <v>2816</v>
      </c>
      <c r="D3293" s="38">
        <v>50</v>
      </c>
      <c r="E3293" s="38" t="s">
        <v>792</v>
      </c>
    </row>
    <row r="3294" spans="1:5">
      <c r="A3294" s="38" t="s">
        <v>3018</v>
      </c>
      <c r="B3294" s="38" t="s">
        <v>2802</v>
      </c>
      <c r="C3294" s="38" t="s">
        <v>2814</v>
      </c>
      <c r="D3294" s="38">
        <v>50</v>
      </c>
      <c r="E3294" s="38" t="s">
        <v>792</v>
      </c>
    </row>
    <row r="3295" spans="1:5">
      <c r="A3295" s="38" t="s">
        <v>3017</v>
      </c>
      <c r="B3295" s="38" t="s">
        <v>2802</v>
      </c>
      <c r="C3295" s="38" t="s">
        <v>2812</v>
      </c>
      <c r="D3295" s="38">
        <v>50</v>
      </c>
      <c r="E3295" s="38" t="s">
        <v>792</v>
      </c>
    </row>
    <row r="3296" spans="1:5">
      <c r="A3296" s="38" t="s">
        <v>3016</v>
      </c>
      <c r="B3296" s="38" t="s">
        <v>2802</v>
      </c>
      <c r="C3296" s="38" t="s">
        <v>2812</v>
      </c>
      <c r="D3296" s="38">
        <v>50</v>
      </c>
      <c r="E3296" s="38" t="s">
        <v>792</v>
      </c>
    </row>
    <row r="3297" spans="1:5">
      <c r="A3297" s="38" t="s">
        <v>3015</v>
      </c>
      <c r="B3297" s="38" t="s">
        <v>2802</v>
      </c>
      <c r="C3297" s="38" t="s">
        <v>2810</v>
      </c>
      <c r="D3297" s="38">
        <v>50</v>
      </c>
      <c r="E3297" s="38" t="s">
        <v>792</v>
      </c>
    </row>
    <row r="3298" spans="1:5">
      <c r="A3298" s="38" t="s">
        <v>3014</v>
      </c>
      <c r="B3298" s="38" t="s">
        <v>2802</v>
      </c>
      <c r="C3298" s="38" t="s">
        <v>2810</v>
      </c>
      <c r="D3298" s="38">
        <v>50</v>
      </c>
      <c r="E3298" s="38" t="s">
        <v>792</v>
      </c>
    </row>
    <row r="3299" spans="1:5">
      <c r="A3299" s="38" t="s">
        <v>3013</v>
      </c>
      <c r="B3299" s="38" t="s">
        <v>2802</v>
      </c>
      <c r="C3299" s="38" t="s">
        <v>2808</v>
      </c>
      <c r="D3299" s="38">
        <v>50</v>
      </c>
      <c r="E3299" s="38" t="s">
        <v>792</v>
      </c>
    </row>
    <row r="3300" spans="1:5">
      <c r="A3300" s="38" t="s">
        <v>3012</v>
      </c>
      <c r="B3300" s="38" t="s">
        <v>2802</v>
      </c>
      <c r="C3300" s="38" t="s">
        <v>2808</v>
      </c>
      <c r="D3300" s="38">
        <v>50</v>
      </c>
      <c r="E3300" s="38" t="s">
        <v>792</v>
      </c>
    </row>
    <row r="3301" spans="1:5">
      <c r="A3301" s="38" t="s">
        <v>3011</v>
      </c>
      <c r="B3301" s="38" t="s">
        <v>2802</v>
      </c>
      <c r="C3301" s="38" t="s">
        <v>2806</v>
      </c>
      <c r="D3301" s="38">
        <v>50</v>
      </c>
      <c r="E3301" s="38" t="s">
        <v>792</v>
      </c>
    </row>
    <row r="3302" spans="1:5">
      <c r="A3302" s="38" t="s">
        <v>3010</v>
      </c>
      <c r="B3302" s="38" t="s">
        <v>2802</v>
      </c>
      <c r="C3302" s="38" t="s">
        <v>2806</v>
      </c>
      <c r="D3302" s="38">
        <v>50</v>
      </c>
      <c r="E3302" s="38" t="s">
        <v>792</v>
      </c>
    </row>
    <row r="3303" spans="1:5">
      <c r="A3303" s="38" t="s">
        <v>3009</v>
      </c>
      <c r="B3303" s="38" t="s">
        <v>2802</v>
      </c>
      <c r="C3303" s="38" t="s">
        <v>2804</v>
      </c>
      <c r="D3303" s="38">
        <v>50</v>
      </c>
      <c r="E3303" s="38" t="s">
        <v>792</v>
      </c>
    </row>
    <row r="3304" spans="1:5">
      <c r="A3304" s="38" t="s">
        <v>3008</v>
      </c>
      <c r="B3304" s="38" t="s">
        <v>2802</v>
      </c>
      <c r="C3304" s="38" t="s">
        <v>2804</v>
      </c>
      <c r="D3304" s="38">
        <v>50</v>
      </c>
      <c r="E3304" s="38" t="s">
        <v>792</v>
      </c>
    </row>
    <row r="3305" spans="1:5">
      <c r="A3305" s="38" t="s">
        <v>3007</v>
      </c>
      <c r="B3305" s="38" t="s">
        <v>2802</v>
      </c>
      <c r="C3305" s="38" t="s">
        <v>2801</v>
      </c>
      <c r="D3305" s="38">
        <v>50</v>
      </c>
      <c r="E3305" s="38" t="s">
        <v>792</v>
      </c>
    </row>
    <row r="3306" spans="1:5">
      <c r="A3306" s="38" t="s">
        <v>3006</v>
      </c>
      <c r="B3306" s="38" t="s">
        <v>2802</v>
      </c>
      <c r="C3306" s="38" t="s">
        <v>2801</v>
      </c>
      <c r="D3306" s="38">
        <v>50</v>
      </c>
      <c r="E3306" s="38" t="s">
        <v>792</v>
      </c>
    </row>
    <row r="3307" spans="1:5">
      <c r="A3307" s="38" t="s">
        <v>3005</v>
      </c>
      <c r="B3307" s="38" t="s">
        <v>2802</v>
      </c>
      <c r="C3307" s="38" t="s">
        <v>2888</v>
      </c>
      <c r="D3307" s="38">
        <v>50</v>
      </c>
      <c r="E3307" s="38" t="s">
        <v>792</v>
      </c>
    </row>
    <row r="3308" spans="1:5">
      <c r="A3308" s="38" t="s">
        <v>3004</v>
      </c>
      <c r="B3308" s="38" t="s">
        <v>2802</v>
      </c>
      <c r="C3308" s="38" t="s">
        <v>2886</v>
      </c>
      <c r="D3308" s="38">
        <v>50</v>
      </c>
      <c r="E3308" s="38" t="s">
        <v>792</v>
      </c>
    </row>
    <row r="3309" spans="1:5">
      <c r="A3309" s="38" t="s">
        <v>3003</v>
      </c>
      <c r="B3309" s="38" t="s">
        <v>2802</v>
      </c>
      <c r="C3309" s="38" t="s">
        <v>2884</v>
      </c>
      <c r="D3309" s="38">
        <v>50</v>
      </c>
      <c r="E3309" s="38" t="s">
        <v>792</v>
      </c>
    </row>
    <row r="3310" spans="1:5">
      <c r="A3310" s="38" t="s">
        <v>3002</v>
      </c>
      <c r="B3310" s="38" t="s">
        <v>2802</v>
      </c>
      <c r="C3310" s="38" t="s">
        <v>2940</v>
      </c>
      <c r="D3310" s="38">
        <v>50</v>
      </c>
      <c r="E3310" s="38" t="s">
        <v>792</v>
      </c>
    </row>
    <row r="3311" spans="1:5">
      <c r="A3311" s="38" t="s">
        <v>3001</v>
      </c>
      <c r="B3311" s="38" t="s">
        <v>2802</v>
      </c>
      <c r="C3311" s="38" t="s">
        <v>2938</v>
      </c>
      <c r="D3311" s="38">
        <v>50</v>
      </c>
      <c r="E3311" s="38" t="s">
        <v>792</v>
      </c>
    </row>
    <row r="3312" spans="1:5">
      <c r="A3312" s="38" t="s">
        <v>3000</v>
      </c>
      <c r="B3312" s="38" t="s">
        <v>2802</v>
      </c>
      <c r="C3312" s="38" t="s">
        <v>2936</v>
      </c>
      <c r="D3312" s="38">
        <v>50</v>
      </c>
      <c r="E3312" s="38" t="s">
        <v>792</v>
      </c>
    </row>
    <row r="3313" spans="1:5">
      <c r="A3313" s="38" t="s">
        <v>2999</v>
      </c>
      <c r="B3313" s="38" t="s">
        <v>2802</v>
      </c>
      <c r="C3313" s="38" t="s">
        <v>2934</v>
      </c>
      <c r="D3313" s="38">
        <v>50</v>
      </c>
      <c r="E3313" s="38" t="s">
        <v>792</v>
      </c>
    </row>
    <row r="3314" spans="1:5">
      <c r="A3314" s="38" t="s">
        <v>2998</v>
      </c>
      <c r="B3314" s="38" t="s">
        <v>2802</v>
      </c>
      <c r="C3314" s="38" t="s">
        <v>2932</v>
      </c>
      <c r="D3314" s="38">
        <v>50</v>
      </c>
      <c r="E3314" s="38" t="s">
        <v>792</v>
      </c>
    </row>
    <row r="3315" spans="1:5">
      <c r="A3315" s="38" t="s">
        <v>2997</v>
      </c>
      <c r="B3315" s="38" t="s">
        <v>2802</v>
      </c>
      <c r="C3315" s="38" t="s">
        <v>2930</v>
      </c>
      <c r="D3315" s="38">
        <v>50</v>
      </c>
      <c r="E3315" s="38" t="s">
        <v>792</v>
      </c>
    </row>
    <row r="3316" spans="1:5">
      <c r="A3316" s="38" t="s">
        <v>2996</v>
      </c>
      <c r="B3316" s="38" t="s">
        <v>2802</v>
      </c>
      <c r="C3316" s="38" t="s">
        <v>2928</v>
      </c>
      <c r="D3316" s="38">
        <v>50</v>
      </c>
      <c r="E3316" s="38" t="s">
        <v>792</v>
      </c>
    </row>
    <row r="3317" spans="1:5">
      <c r="A3317" s="38" t="s">
        <v>2995</v>
      </c>
      <c r="B3317" s="38" t="s">
        <v>2802</v>
      </c>
      <c r="C3317" s="38" t="s">
        <v>2926</v>
      </c>
      <c r="D3317" s="38">
        <v>50</v>
      </c>
      <c r="E3317" s="38" t="s">
        <v>792</v>
      </c>
    </row>
    <row r="3318" spans="1:5">
      <c r="A3318" s="38" t="s">
        <v>2994</v>
      </c>
      <c r="B3318" s="38" t="s">
        <v>2802</v>
      </c>
      <c r="C3318" s="38" t="s">
        <v>2924</v>
      </c>
      <c r="D3318" s="38">
        <v>50</v>
      </c>
      <c r="E3318" s="38" t="s">
        <v>792</v>
      </c>
    </row>
    <row r="3319" spans="1:5">
      <c r="A3319" s="38" t="s">
        <v>2993</v>
      </c>
      <c r="B3319" s="38" t="s">
        <v>2802</v>
      </c>
      <c r="C3319" s="38" t="s">
        <v>2922</v>
      </c>
      <c r="D3319" s="38">
        <v>50</v>
      </c>
      <c r="E3319" s="38" t="s">
        <v>792</v>
      </c>
    </row>
    <row r="3320" spans="1:5">
      <c r="A3320" s="38" t="s">
        <v>2992</v>
      </c>
      <c r="B3320" s="38" t="s">
        <v>2802</v>
      </c>
      <c r="C3320" s="38" t="s">
        <v>2920</v>
      </c>
      <c r="D3320" s="38">
        <v>50</v>
      </c>
      <c r="E3320" s="38" t="s">
        <v>792</v>
      </c>
    </row>
    <row r="3321" spans="1:5">
      <c r="A3321" s="38" t="s">
        <v>2991</v>
      </c>
      <c r="B3321" s="38" t="s">
        <v>2802</v>
      </c>
      <c r="C3321" s="38" t="s">
        <v>2918</v>
      </c>
      <c r="D3321" s="38">
        <v>50</v>
      </c>
      <c r="E3321" s="38" t="s">
        <v>792</v>
      </c>
    </row>
    <row r="3322" spans="1:5">
      <c r="A3322" s="38" t="s">
        <v>2990</v>
      </c>
      <c r="B3322" s="38" t="s">
        <v>2802</v>
      </c>
      <c r="C3322" s="38" t="s">
        <v>2916</v>
      </c>
      <c r="D3322" s="38">
        <v>50</v>
      </c>
      <c r="E3322" s="38" t="s">
        <v>792</v>
      </c>
    </row>
    <row r="3323" spans="1:5">
      <c r="A3323" s="38" t="s">
        <v>2989</v>
      </c>
      <c r="B3323" s="38" t="s">
        <v>2802</v>
      </c>
      <c r="C3323" s="38" t="s">
        <v>2914</v>
      </c>
      <c r="D3323" s="38">
        <v>50</v>
      </c>
      <c r="E3323" s="38" t="s">
        <v>792</v>
      </c>
    </row>
    <row r="3324" spans="1:5">
      <c r="A3324" s="38" t="s">
        <v>2988</v>
      </c>
      <c r="B3324" s="38" t="s">
        <v>2802</v>
      </c>
      <c r="C3324" s="38" t="s">
        <v>2912</v>
      </c>
      <c r="D3324" s="38">
        <v>50</v>
      </c>
      <c r="E3324" s="38" t="s">
        <v>792</v>
      </c>
    </row>
    <row r="3325" spans="1:5">
      <c r="A3325" s="38" t="s">
        <v>2987</v>
      </c>
      <c r="B3325" s="38" t="s">
        <v>2802</v>
      </c>
      <c r="C3325" s="38" t="s">
        <v>2910</v>
      </c>
      <c r="D3325" s="38">
        <v>50</v>
      </c>
      <c r="E3325" s="38" t="s">
        <v>792</v>
      </c>
    </row>
    <row r="3326" spans="1:5">
      <c r="A3326" s="38" t="s">
        <v>2986</v>
      </c>
      <c r="B3326" s="38" t="s">
        <v>2802</v>
      </c>
      <c r="C3326" s="38" t="s">
        <v>2908</v>
      </c>
      <c r="D3326" s="38">
        <v>50</v>
      </c>
      <c r="E3326" s="38" t="s">
        <v>792</v>
      </c>
    </row>
    <row r="3327" spans="1:5">
      <c r="A3327" s="38" t="s">
        <v>2985</v>
      </c>
      <c r="B3327" s="38" t="s">
        <v>2802</v>
      </c>
      <c r="C3327" s="38" t="s">
        <v>2906</v>
      </c>
      <c r="D3327" s="38">
        <v>50</v>
      </c>
      <c r="E3327" s="38" t="s">
        <v>792</v>
      </c>
    </row>
    <row r="3328" spans="1:5">
      <c r="A3328" s="38" t="s">
        <v>2984</v>
      </c>
      <c r="B3328" s="38" t="s">
        <v>2802</v>
      </c>
      <c r="C3328" s="38" t="s">
        <v>2904</v>
      </c>
      <c r="D3328" s="38">
        <v>50</v>
      </c>
      <c r="E3328" s="38" t="s">
        <v>792</v>
      </c>
    </row>
    <row r="3329" spans="1:5">
      <c r="A3329" s="38" t="s">
        <v>2983</v>
      </c>
      <c r="B3329" s="38" t="s">
        <v>2802</v>
      </c>
      <c r="C3329" s="38" t="s">
        <v>2902</v>
      </c>
      <c r="D3329" s="38">
        <v>50</v>
      </c>
      <c r="E3329" s="38" t="s">
        <v>792</v>
      </c>
    </row>
    <row r="3330" spans="1:5">
      <c r="A3330" s="38" t="s">
        <v>2982</v>
      </c>
      <c r="B3330" s="38" t="s">
        <v>2802</v>
      </c>
      <c r="C3330" s="38" t="s">
        <v>2900</v>
      </c>
      <c r="D3330" s="38">
        <v>50</v>
      </c>
      <c r="E3330" s="38" t="s">
        <v>792</v>
      </c>
    </row>
    <row r="3331" spans="1:5">
      <c r="A3331" s="38" t="s">
        <v>2981</v>
      </c>
      <c r="B3331" s="38" t="s">
        <v>2802</v>
      </c>
      <c r="C3331" s="38" t="s">
        <v>2898</v>
      </c>
      <c r="D3331" s="38">
        <v>50</v>
      </c>
      <c r="E3331" s="38" t="s">
        <v>792</v>
      </c>
    </row>
    <row r="3332" spans="1:5">
      <c r="A3332" s="38" t="s">
        <v>2980</v>
      </c>
      <c r="B3332" s="38" t="s">
        <v>2802</v>
      </c>
      <c r="C3332" s="38" t="s">
        <v>2896</v>
      </c>
      <c r="D3332" s="38">
        <v>50</v>
      </c>
      <c r="E3332" s="38" t="s">
        <v>792</v>
      </c>
    </row>
    <row r="3333" spans="1:5">
      <c r="A3333" s="38" t="s">
        <v>2979</v>
      </c>
      <c r="B3333" s="38" t="s">
        <v>2802</v>
      </c>
      <c r="C3333" s="38" t="s">
        <v>2894</v>
      </c>
      <c r="D3333" s="38">
        <v>50</v>
      </c>
      <c r="E3333" s="38" t="s">
        <v>792</v>
      </c>
    </row>
    <row r="3334" spans="1:5">
      <c r="A3334" s="38" t="s">
        <v>2978</v>
      </c>
      <c r="B3334" s="38" t="s">
        <v>2802</v>
      </c>
      <c r="C3334" s="38" t="s">
        <v>2892</v>
      </c>
      <c r="D3334" s="38">
        <v>50</v>
      </c>
      <c r="E3334" s="38" t="s">
        <v>792</v>
      </c>
    </row>
    <row r="3335" spans="1:5">
      <c r="A3335" s="38" t="s">
        <v>2977</v>
      </c>
      <c r="B3335" s="38" t="s">
        <v>2802</v>
      </c>
      <c r="C3335" s="38" t="s">
        <v>2890</v>
      </c>
      <c r="D3335" s="38">
        <v>50</v>
      </c>
      <c r="E3335" s="38" t="s">
        <v>792</v>
      </c>
    </row>
    <row r="3336" spans="1:5">
      <c r="A3336" s="38" t="s">
        <v>2976</v>
      </c>
      <c r="B3336" s="38" t="s">
        <v>2802</v>
      </c>
      <c r="C3336" s="38" t="s">
        <v>2882</v>
      </c>
      <c r="D3336" s="38">
        <v>50</v>
      </c>
      <c r="E3336" s="38" t="s">
        <v>792</v>
      </c>
    </row>
    <row r="3337" spans="1:5">
      <c r="A3337" s="38" t="s">
        <v>2975</v>
      </c>
      <c r="B3337" s="38" t="s">
        <v>2802</v>
      </c>
      <c r="C3337" s="38" t="s">
        <v>2880</v>
      </c>
      <c r="D3337" s="38">
        <v>50</v>
      </c>
      <c r="E3337" s="38" t="s">
        <v>792</v>
      </c>
    </row>
    <row r="3338" spans="1:5">
      <c r="A3338" s="38" t="s">
        <v>2974</v>
      </c>
      <c r="B3338" s="38" t="s">
        <v>2802</v>
      </c>
      <c r="C3338" s="38" t="s">
        <v>2878</v>
      </c>
      <c r="D3338" s="38">
        <v>50</v>
      </c>
      <c r="E3338" s="38" t="s">
        <v>792</v>
      </c>
    </row>
    <row r="3339" spans="1:5">
      <c r="A3339" s="38" t="s">
        <v>2973</v>
      </c>
      <c r="B3339" s="38" t="s">
        <v>2802</v>
      </c>
      <c r="C3339" s="38" t="s">
        <v>2876</v>
      </c>
      <c r="D3339" s="38">
        <v>50</v>
      </c>
      <c r="E3339" s="38" t="s">
        <v>792</v>
      </c>
    </row>
    <row r="3340" spans="1:5">
      <c r="A3340" s="38" t="s">
        <v>2972</v>
      </c>
      <c r="B3340" s="38" t="s">
        <v>2802</v>
      </c>
      <c r="C3340" s="38" t="s">
        <v>2874</v>
      </c>
      <c r="D3340" s="38">
        <v>50</v>
      </c>
      <c r="E3340" s="38" t="s">
        <v>792</v>
      </c>
    </row>
    <row r="3341" spans="1:5">
      <c r="A3341" s="38" t="s">
        <v>2971</v>
      </c>
      <c r="B3341" s="38" t="s">
        <v>2802</v>
      </c>
      <c r="C3341" s="38" t="s">
        <v>2872</v>
      </c>
      <c r="D3341" s="38">
        <v>50</v>
      </c>
      <c r="E3341" s="38" t="s">
        <v>792</v>
      </c>
    </row>
    <row r="3342" spans="1:5">
      <c r="A3342" s="38" t="s">
        <v>2970</v>
      </c>
      <c r="B3342" s="38" t="s">
        <v>2802</v>
      </c>
      <c r="C3342" s="38" t="s">
        <v>2870</v>
      </c>
      <c r="D3342" s="38">
        <v>50</v>
      </c>
      <c r="E3342" s="38" t="s">
        <v>792</v>
      </c>
    </row>
    <row r="3343" spans="1:5">
      <c r="A3343" s="38" t="s">
        <v>2969</v>
      </c>
      <c r="B3343" s="38" t="s">
        <v>2802</v>
      </c>
      <c r="C3343" s="38" t="s">
        <v>2868</v>
      </c>
      <c r="D3343" s="38">
        <v>50</v>
      </c>
      <c r="E3343" s="38" t="s">
        <v>792</v>
      </c>
    </row>
    <row r="3344" spans="1:5">
      <c r="A3344" s="38" t="s">
        <v>2968</v>
      </c>
      <c r="B3344" s="38" t="s">
        <v>2802</v>
      </c>
      <c r="C3344" s="38" t="s">
        <v>2866</v>
      </c>
      <c r="D3344" s="38">
        <v>50</v>
      </c>
      <c r="E3344" s="38" t="s">
        <v>792</v>
      </c>
    </row>
    <row r="3345" spans="1:5">
      <c r="A3345" s="38" t="s">
        <v>2967</v>
      </c>
      <c r="B3345" s="38" t="s">
        <v>2802</v>
      </c>
      <c r="C3345" s="38" t="s">
        <v>2864</v>
      </c>
      <c r="D3345" s="38">
        <v>50</v>
      </c>
      <c r="E3345" s="38" t="s">
        <v>792</v>
      </c>
    </row>
    <row r="3346" spans="1:5">
      <c r="A3346" s="38" t="s">
        <v>2966</v>
      </c>
      <c r="B3346" s="38" t="s">
        <v>2802</v>
      </c>
      <c r="C3346" s="38" t="s">
        <v>2862</v>
      </c>
      <c r="D3346" s="38">
        <v>50</v>
      </c>
      <c r="E3346" s="38" t="s">
        <v>792</v>
      </c>
    </row>
    <row r="3347" spans="1:5">
      <c r="A3347" s="38" t="s">
        <v>420</v>
      </c>
      <c r="B3347" s="38" t="s">
        <v>2802</v>
      </c>
      <c r="C3347" s="38" t="s">
        <v>2861</v>
      </c>
      <c r="D3347" s="38">
        <v>50</v>
      </c>
      <c r="E3347" s="38" t="s">
        <v>792</v>
      </c>
    </row>
    <row r="3348" spans="1:5">
      <c r="A3348" s="38" t="s">
        <v>423</v>
      </c>
      <c r="B3348" s="38" t="s">
        <v>2802</v>
      </c>
      <c r="C3348" s="38" t="s">
        <v>2860</v>
      </c>
      <c r="D3348" s="38">
        <v>50</v>
      </c>
      <c r="E3348" s="38" t="s">
        <v>792</v>
      </c>
    </row>
    <row r="3349" spans="1:5">
      <c r="A3349" s="38" t="s">
        <v>426</v>
      </c>
      <c r="B3349" s="38" t="s">
        <v>2802</v>
      </c>
      <c r="C3349" s="38" t="s">
        <v>2859</v>
      </c>
      <c r="D3349" s="38">
        <v>50</v>
      </c>
      <c r="E3349" s="38" t="s">
        <v>792</v>
      </c>
    </row>
    <row r="3350" spans="1:5">
      <c r="A3350" s="38" t="s">
        <v>429</v>
      </c>
      <c r="B3350" s="38" t="s">
        <v>2802</v>
      </c>
      <c r="C3350" s="38" t="s">
        <v>2858</v>
      </c>
      <c r="D3350" s="38">
        <v>50</v>
      </c>
      <c r="E3350" s="38" t="s">
        <v>792</v>
      </c>
    </row>
    <row r="3351" spans="1:5">
      <c r="A3351" s="38" t="s">
        <v>432</v>
      </c>
      <c r="B3351" s="38" t="s">
        <v>2802</v>
      </c>
      <c r="C3351" s="38" t="s">
        <v>2857</v>
      </c>
      <c r="D3351" s="38">
        <v>50</v>
      </c>
      <c r="E3351" s="38" t="s">
        <v>792</v>
      </c>
    </row>
    <row r="3352" spans="1:5">
      <c r="A3352" s="38" t="s">
        <v>435</v>
      </c>
      <c r="B3352" s="38" t="s">
        <v>2802</v>
      </c>
      <c r="C3352" s="38" t="s">
        <v>2856</v>
      </c>
      <c r="D3352" s="38">
        <v>50</v>
      </c>
      <c r="E3352" s="38" t="s">
        <v>792</v>
      </c>
    </row>
    <row r="3353" spans="1:5">
      <c r="A3353" s="38" t="s">
        <v>438</v>
      </c>
      <c r="B3353" s="38" t="s">
        <v>2802</v>
      </c>
      <c r="C3353" s="38" t="s">
        <v>2855</v>
      </c>
      <c r="D3353" s="38">
        <v>50</v>
      </c>
      <c r="E3353" s="38" t="s">
        <v>792</v>
      </c>
    </row>
    <row r="3354" spans="1:5">
      <c r="A3354" s="38" t="s">
        <v>2965</v>
      </c>
      <c r="B3354" s="38" t="s">
        <v>2802</v>
      </c>
      <c r="C3354" s="38" t="s">
        <v>2853</v>
      </c>
      <c r="D3354" s="38">
        <v>50</v>
      </c>
      <c r="E3354" s="38" t="s">
        <v>792</v>
      </c>
    </row>
    <row r="3355" spans="1:5">
      <c r="A3355" s="38" t="s">
        <v>2964</v>
      </c>
      <c r="B3355" s="38" t="s">
        <v>2802</v>
      </c>
      <c r="C3355" s="38" t="s">
        <v>2851</v>
      </c>
      <c r="D3355" s="38">
        <v>50</v>
      </c>
      <c r="E3355" s="38" t="s">
        <v>792</v>
      </c>
    </row>
    <row r="3356" spans="1:5">
      <c r="A3356" s="38" t="s">
        <v>441</v>
      </c>
      <c r="B3356" s="38" t="s">
        <v>2802</v>
      </c>
      <c r="C3356" s="38" t="s">
        <v>2850</v>
      </c>
      <c r="D3356" s="38">
        <v>50</v>
      </c>
      <c r="E3356" s="38" t="s">
        <v>792</v>
      </c>
    </row>
    <row r="3357" spans="1:5">
      <c r="A3357" s="38" t="s">
        <v>444</v>
      </c>
      <c r="B3357" s="38" t="s">
        <v>2802</v>
      </c>
      <c r="C3357" s="38" t="s">
        <v>2849</v>
      </c>
      <c r="D3357" s="38">
        <v>50</v>
      </c>
      <c r="E3357" s="38" t="s">
        <v>792</v>
      </c>
    </row>
    <row r="3358" spans="1:5">
      <c r="A3358" s="38" t="s">
        <v>2963</v>
      </c>
      <c r="B3358" s="38" t="s">
        <v>2802</v>
      </c>
      <c r="C3358" s="38" t="s">
        <v>2847</v>
      </c>
      <c r="D3358" s="38">
        <v>50</v>
      </c>
      <c r="E3358" s="38" t="s">
        <v>792</v>
      </c>
    </row>
    <row r="3359" spans="1:5">
      <c r="A3359" s="38" t="s">
        <v>2962</v>
      </c>
      <c r="B3359" s="38" t="s">
        <v>2802</v>
      </c>
      <c r="C3359" s="38" t="s">
        <v>2845</v>
      </c>
      <c r="D3359" s="38">
        <v>50</v>
      </c>
      <c r="E3359" s="38" t="s">
        <v>792</v>
      </c>
    </row>
    <row r="3360" spans="1:5">
      <c r="A3360" s="38" t="s">
        <v>2961</v>
      </c>
      <c r="B3360" s="38" t="s">
        <v>2802</v>
      </c>
      <c r="C3360" s="38" t="s">
        <v>2843</v>
      </c>
      <c r="D3360" s="38">
        <v>50</v>
      </c>
      <c r="E3360" s="38" t="s">
        <v>792</v>
      </c>
    </row>
    <row r="3361" spans="1:5">
      <c r="A3361" s="38" t="s">
        <v>2960</v>
      </c>
      <c r="B3361" s="38" t="s">
        <v>2802</v>
      </c>
      <c r="C3361" s="38" t="s">
        <v>2841</v>
      </c>
      <c r="D3361" s="38">
        <v>50</v>
      </c>
      <c r="E3361" s="38" t="s">
        <v>792</v>
      </c>
    </row>
    <row r="3362" spans="1:5">
      <c r="A3362" s="38" t="s">
        <v>2959</v>
      </c>
      <c r="B3362" s="38" t="s">
        <v>2802</v>
      </c>
      <c r="C3362" s="38" t="s">
        <v>2839</v>
      </c>
      <c r="D3362" s="38">
        <v>50</v>
      </c>
      <c r="E3362" s="38" t="s">
        <v>792</v>
      </c>
    </row>
    <row r="3363" spans="1:5">
      <c r="A3363" s="38" t="s">
        <v>2958</v>
      </c>
      <c r="B3363" s="38" t="s">
        <v>2802</v>
      </c>
      <c r="C3363" s="38" t="s">
        <v>2837</v>
      </c>
      <c r="D3363" s="38">
        <v>50</v>
      </c>
      <c r="E3363" s="38" t="s">
        <v>792</v>
      </c>
    </row>
    <row r="3364" spans="1:5">
      <c r="A3364" s="38" t="s">
        <v>447</v>
      </c>
      <c r="B3364" s="38" t="s">
        <v>2802</v>
      </c>
      <c r="C3364" s="38" t="s">
        <v>2836</v>
      </c>
      <c r="D3364" s="38">
        <v>50</v>
      </c>
      <c r="E3364" s="38" t="s">
        <v>792</v>
      </c>
    </row>
    <row r="3365" spans="1:5">
      <c r="A3365" s="38" t="s">
        <v>2957</v>
      </c>
      <c r="B3365" s="38" t="s">
        <v>2802</v>
      </c>
      <c r="C3365" s="38" t="s">
        <v>2834</v>
      </c>
      <c r="D3365" s="38">
        <v>50</v>
      </c>
      <c r="E3365" s="38" t="s">
        <v>792</v>
      </c>
    </row>
    <row r="3366" spans="1:5">
      <c r="A3366" s="38" t="s">
        <v>2956</v>
      </c>
      <c r="B3366" s="38" t="s">
        <v>2802</v>
      </c>
      <c r="C3366" s="38" t="s">
        <v>2832</v>
      </c>
      <c r="D3366" s="38">
        <v>50</v>
      </c>
      <c r="E3366" s="38" t="s">
        <v>792</v>
      </c>
    </row>
    <row r="3367" spans="1:5">
      <c r="A3367" s="38" t="s">
        <v>2955</v>
      </c>
      <c r="B3367" s="38" t="s">
        <v>2802</v>
      </c>
      <c r="C3367" s="38" t="s">
        <v>2830</v>
      </c>
      <c r="D3367" s="38">
        <v>50</v>
      </c>
      <c r="E3367" s="38" t="s">
        <v>792</v>
      </c>
    </row>
    <row r="3368" spans="1:5">
      <c r="A3368" s="38" t="s">
        <v>2954</v>
      </c>
      <c r="B3368" s="38" t="s">
        <v>2802</v>
      </c>
      <c r="C3368" s="38" t="s">
        <v>2828</v>
      </c>
      <c r="D3368" s="38">
        <v>50</v>
      </c>
      <c r="E3368" s="38" t="s">
        <v>792</v>
      </c>
    </row>
    <row r="3369" spans="1:5">
      <c r="A3369" s="38" t="s">
        <v>450</v>
      </c>
      <c r="B3369" s="38" t="s">
        <v>2802</v>
      </c>
      <c r="C3369" s="38" t="s">
        <v>2827</v>
      </c>
      <c r="D3369" s="38">
        <v>50</v>
      </c>
      <c r="E3369" s="38" t="s">
        <v>792</v>
      </c>
    </row>
    <row r="3370" spans="1:5">
      <c r="A3370" s="38" t="s">
        <v>2953</v>
      </c>
      <c r="B3370" s="38" t="s">
        <v>2802</v>
      </c>
      <c r="C3370" s="38" t="s">
        <v>2825</v>
      </c>
      <c r="D3370" s="38">
        <v>50</v>
      </c>
      <c r="E3370" s="38" t="s">
        <v>792</v>
      </c>
    </row>
    <row r="3371" spans="1:5">
      <c r="A3371" s="38" t="s">
        <v>2952</v>
      </c>
      <c r="B3371" s="38" t="s">
        <v>2802</v>
      </c>
      <c r="C3371" s="38" t="s">
        <v>2823</v>
      </c>
      <c r="D3371" s="38">
        <v>50</v>
      </c>
      <c r="E3371" s="38" t="s">
        <v>792</v>
      </c>
    </row>
    <row r="3372" spans="1:5">
      <c r="A3372" s="38" t="s">
        <v>453</v>
      </c>
      <c r="B3372" s="38" t="s">
        <v>2802</v>
      </c>
      <c r="C3372" s="38" t="s">
        <v>2822</v>
      </c>
      <c r="D3372" s="38">
        <v>50</v>
      </c>
      <c r="E3372" s="38" t="s">
        <v>792</v>
      </c>
    </row>
    <row r="3373" spans="1:5">
      <c r="A3373" s="38" t="s">
        <v>2951</v>
      </c>
      <c r="B3373" s="38" t="s">
        <v>2802</v>
      </c>
      <c r="C3373" s="38" t="s">
        <v>2820</v>
      </c>
      <c r="D3373" s="38">
        <v>50</v>
      </c>
      <c r="E3373" s="38" t="s">
        <v>792</v>
      </c>
    </row>
    <row r="3374" spans="1:5">
      <c r="A3374" s="38" t="s">
        <v>2950</v>
      </c>
      <c r="B3374" s="38" t="s">
        <v>2802</v>
      </c>
      <c r="C3374" s="38" t="s">
        <v>2818</v>
      </c>
      <c r="D3374" s="38">
        <v>50</v>
      </c>
      <c r="E3374" s="38" t="s">
        <v>792</v>
      </c>
    </row>
    <row r="3375" spans="1:5">
      <c r="A3375" s="38" t="s">
        <v>2949</v>
      </c>
      <c r="B3375" s="38" t="s">
        <v>2802</v>
      </c>
      <c r="C3375" s="38" t="s">
        <v>2816</v>
      </c>
      <c r="D3375" s="38">
        <v>50</v>
      </c>
      <c r="E3375" s="38" t="s">
        <v>792</v>
      </c>
    </row>
    <row r="3376" spans="1:5">
      <c r="A3376" s="38" t="s">
        <v>2948</v>
      </c>
      <c r="B3376" s="38" t="s">
        <v>2802</v>
      </c>
      <c r="C3376" s="38" t="s">
        <v>2814</v>
      </c>
      <c r="D3376" s="38">
        <v>50</v>
      </c>
      <c r="E3376" s="38" t="s">
        <v>792</v>
      </c>
    </row>
    <row r="3377" spans="1:5">
      <c r="A3377" s="38" t="s">
        <v>2947</v>
      </c>
      <c r="B3377" s="38" t="s">
        <v>2802</v>
      </c>
      <c r="C3377" s="38" t="s">
        <v>2812</v>
      </c>
      <c r="D3377" s="38">
        <v>50</v>
      </c>
      <c r="E3377" s="38" t="s">
        <v>792</v>
      </c>
    </row>
    <row r="3378" spans="1:5">
      <c r="A3378" s="38" t="s">
        <v>2946</v>
      </c>
      <c r="B3378" s="38" t="s">
        <v>2802</v>
      </c>
      <c r="C3378" s="38" t="s">
        <v>2810</v>
      </c>
      <c r="D3378" s="38">
        <v>50</v>
      </c>
      <c r="E3378" s="38" t="s">
        <v>792</v>
      </c>
    </row>
    <row r="3379" spans="1:5">
      <c r="A3379" s="38" t="s">
        <v>2945</v>
      </c>
      <c r="B3379" s="38" t="s">
        <v>2802</v>
      </c>
      <c r="C3379" s="38" t="s">
        <v>2808</v>
      </c>
      <c r="D3379" s="38">
        <v>50</v>
      </c>
      <c r="E3379" s="38" t="s">
        <v>792</v>
      </c>
    </row>
    <row r="3380" spans="1:5">
      <c r="A3380" s="38" t="s">
        <v>2944</v>
      </c>
      <c r="B3380" s="38" t="s">
        <v>2802</v>
      </c>
      <c r="C3380" s="38" t="s">
        <v>2806</v>
      </c>
      <c r="D3380" s="38">
        <v>50</v>
      </c>
      <c r="E3380" s="38" t="s">
        <v>792</v>
      </c>
    </row>
    <row r="3381" spans="1:5">
      <c r="A3381" s="38" t="s">
        <v>2943</v>
      </c>
      <c r="B3381" s="38" t="s">
        <v>2802</v>
      </c>
      <c r="C3381" s="38" t="s">
        <v>2804</v>
      </c>
      <c r="D3381" s="38">
        <v>50</v>
      </c>
      <c r="E3381" s="38" t="s">
        <v>792</v>
      </c>
    </row>
    <row r="3382" spans="1:5">
      <c r="A3382" s="38" t="s">
        <v>2942</v>
      </c>
      <c r="B3382" s="38" t="s">
        <v>2802</v>
      </c>
      <c r="C3382" s="38" t="s">
        <v>2801</v>
      </c>
      <c r="D3382" s="38">
        <v>50</v>
      </c>
      <c r="E3382" s="38" t="s">
        <v>792</v>
      </c>
    </row>
    <row r="3383" spans="1:5">
      <c r="A3383" s="38" t="s">
        <v>2941</v>
      </c>
      <c r="B3383" s="38" t="s">
        <v>2802</v>
      </c>
      <c r="C3383" s="38" t="s">
        <v>2940</v>
      </c>
      <c r="D3383" s="38">
        <v>50</v>
      </c>
      <c r="E3383" s="38" t="s">
        <v>792</v>
      </c>
    </row>
    <row r="3384" spans="1:5">
      <c r="A3384" s="38" t="s">
        <v>2939</v>
      </c>
      <c r="B3384" s="38" t="s">
        <v>2802</v>
      </c>
      <c r="C3384" s="38" t="s">
        <v>2938</v>
      </c>
      <c r="D3384" s="38">
        <v>50</v>
      </c>
      <c r="E3384" s="38" t="s">
        <v>792</v>
      </c>
    </row>
    <row r="3385" spans="1:5">
      <c r="A3385" s="38" t="s">
        <v>2937</v>
      </c>
      <c r="B3385" s="38" t="s">
        <v>2802</v>
      </c>
      <c r="C3385" s="38" t="s">
        <v>2936</v>
      </c>
      <c r="D3385" s="38">
        <v>50</v>
      </c>
      <c r="E3385" s="38" t="s">
        <v>792</v>
      </c>
    </row>
    <row r="3386" spans="1:5">
      <c r="A3386" s="38" t="s">
        <v>2935</v>
      </c>
      <c r="B3386" s="38" t="s">
        <v>2802</v>
      </c>
      <c r="C3386" s="38" t="s">
        <v>2934</v>
      </c>
      <c r="D3386" s="38">
        <v>50</v>
      </c>
      <c r="E3386" s="38" t="s">
        <v>792</v>
      </c>
    </row>
    <row r="3387" spans="1:5">
      <c r="A3387" s="38" t="s">
        <v>2933</v>
      </c>
      <c r="B3387" s="38" t="s">
        <v>2802</v>
      </c>
      <c r="C3387" s="38" t="s">
        <v>2932</v>
      </c>
      <c r="D3387" s="38">
        <v>50</v>
      </c>
      <c r="E3387" s="38" t="s">
        <v>792</v>
      </c>
    </row>
    <row r="3388" spans="1:5">
      <c r="A3388" s="38" t="s">
        <v>2931</v>
      </c>
      <c r="B3388" s="38" t="s">
        <v>2802</v>
      </c>
      <c r="C3388" s="38" t="s">
        <v>2930</v>
      </c>
      <c r="D3388" s="38">
        <v>50</v>
      </c>
      <c r="E3388" s="38" t="s">
        <v>792</v>
      </c>
    </row>
    <row r="3389" spans="1:5">
      <c r="A3389" s="38" t="s">
        <v>2929</v>
      </c>
      <c r="B3389" s="38" t="s">
        <v>2802</v>
      </c>
      <c r="C3389" s="38" t="s">
        <v>2928</v>
      </c>
      <c r="D3389" s="38">
        <v>50</v>
      </c>
      <c r="E3389" s="38" t="s">
        <v>792</v>
      </c>
    </row>
    <row r="3390" spans="1:5">
      <c r="A3390" s="38" t="s">
        <v>2927</v>
      </c>
      <c r="B3390" s="38" t="s">
        <v>2802</v>
      </c>
      <c r="C3390" s="38" t="s">
        <v>2926</v>
      </c>
      <c r="D3390" s="38">
        <v>50</v>
      </c>
      <c r="E3390" s="38" t="s">
        <v>792</v>
      </c>
    </row>
    <row r="3391" spans="1:5">
      <c r="A3391" s="38" t="s">
        <v>2925</v>
      </c>
      <c r="B3391" s="38" t="s">
        <v>2802</v>
      </c>
      <c r="C3391" s="38" t="s">
        <v>2924</v>
      </c>
      <c r="D3391" s="38">
        <v>50</v>
      </c>
      <c r="E3391" s="38" t="s">
        <v>792</v>
      </c>
    </row>
    <row r="3392" spans="1:5">
      <c r="A3392" s="38" t="s">
        <v>2923</v>
      </c>
      <c r="B3392" s="38" t="s">
        <v>2802</v>
      </c>
      <c r="C3392" s="38" t="s">
        <v>2922</v>
      </c>
      <c r="D3392" s="38">
        <v>50</v>
      </c>
      <c r="E3392" s="38" t="s">
        <v>792</v>
      </c>
    </row>
    <row r="3393" spans="1:5">
      <c r="A3393" s="38" t="s">
        <v>2921</v>
      </c>
      <c r="B3393" s="38" t="s">
        <v>2802</v>
      </c>
      <c r="C3393" s="38" t="s">
        <v>2920</v>
      </c>
      <c r="D3393" s="38">
        <v>50</v>
      </c>
      <c r="E3393" s="38" t="s">
        <v>792</v>
      </c>
    </row>
    <row r="3394" spans="1:5">
      <c r="A3394" s="38" t="s">
        <v>2919</v>
      </c>
      <c r="B3394" s="38" t="s">
        <v>2802</v>
      </c>
      <c r="C3394" s="38" t="s">
        <v>2918</v>
      </c>
      <c r="D3394" s="38">
        <v>50</v>
      </c>
      <c r="E3394" s="38" t="s">
        <v>792</v>
      </c>
    </row>
    <row r="3395" spans="1:5">
      <c r="A3395" s="38" t="s">
        <v>2917</v>
      </c>
      <c r="B3395" s="38" t="s">
        <v>2802</v>
      </c>
      <c r="C3395" s="38" t="s">
        <v>2916</v>
      </c>
      <c r="D3395" s="38">
        <v>50</v>
      </c>
      <c r="E3395" s="38" t="s">
        <v>792</v>
      </c>
    </row>
    <row r="3396" spans="1:5">
      <c r="A3396" s="38" t="s">
        <v>2915</v>
      </c>
      <c r="B3396" s="38" t="s">
        <v>2802</v>
      </c>
      <c r="C3396" s="38" t="s">
        <v>2914</v>
      </c>
      <c r="D3396" s="38">
        <v>50</v>
      </c>
      <c r="E3396" s="38" t="s">
        <v>792</v>
      </c>
    </row>
    <row r="3397" spans="1:5">
      <c r="A3397" s="38" t="s">
        <v>2913</v>
      </c>
      <c r="B3397" s="38" t="s">
        <v>2802</v>
      </c>
      <c r="C3397" s="38" t="s">
        <v>2912</v>
      </c>
      <c r="D3397" s="38">
        <v>50</v>
      </c>
      <c r="E3397" s="38" t="s">
        <v>792</v>
      </c>
    </row>
    <row r="3398" spans="1:5">
      <c r="A3398" s="38" t="s">
        <v>2911</v>
      </c>
      <c r="B3398" s="38" t="s">
        <v>2802</v>
      </c>
      <c r="C3398" s="38" t="s">
        <v>2910</v>
      </c>
      <c r="D3398" s="38">
        <v>50</v>
      </c>
      <c r="E3398" s="38" t="s">
        <v>792</v>
      </c>
    </row>
    <row r="3399" spans="1:5">
      <c r="A3399" s="38" t="s">
        <v>2909</v>
      </c>
      <c r="B3399" s="38" t="s">
        <v>2802</v>
      </c>
      <c r="C3399" s="38" t="s">
        <v>2908</v>
      </c>
      <c r="D3399" s="38">
        <v>50</v>
      </c>
      <c r="E3399" s="38" t="s">
        <v>792</v>
      </c>
    </row>
    <row r="3400" spans="1:5">
      <c r="A3400" s="38" t="s">
        <v>2907</v>
      </c>
      <c r="B3400" s="38" t="s">
        <v>2802</v>
      </c>
      <c r="C3400" s="38" t="s">
        <v>2906</v>
      </c>
      <c r="D3400" s="38">
        <v>50</v>
      </c>
      <c r="E3400" s="38" t="s">
        <v>792</v>
      </c>
    </row>
    <row r="3401" spans="1:5">
      <c r="A3401" s="38" t="s">
        <v>2905</v>
      </c>
      <c r="B3401" s="38" t="s">
        <v>2802</v>
      </c>
      <c r="C3401" s="38" t="s">
        <v>2904</v>
      </c>
      <c r="D3401" s="38">
        <v>50</v>
      </c>
      <c r="E3401" s="38" t="s">
        <v>792</v>
      </c>
    </row>
    <row r="3402" spans="1:5">
      <c r="A3402" s="38" t="s">
        <v>2903</v>
      </c>
      <c r="B3402" s="38" t="s">
        <v>2802</v>
      </c>
      <c r="C3402" s="38" t="s">
        <v>2902</v>
      </c>
      <c r="D3402" s="38">
        <v>50</v>
      </c>
      <c r="E3402" s="38" t="s">
        <v>792</v>
      </c>
    </row>
    <row r="3403" spans="1:5">
      <c r="A3403" s="38" t="s">
        <v>2901</v>
      </c>
      <c r="B3403" s="38" t="s">
        <v>2802</v>
      </c>
      <c r="C3403" s="38" t="s">
        <v>2900</v>
      </c>
      <c r="D3403" s="38">
        <v>50</v>
      </c>
      <c r="E3403" s="38" t="s">
        <v>792</v>
      </c>
    </row>
    <row r="3404" spans="1:5">
      <c r="A3404" s="38" t="s">
        <v>2899</v>
      </c>
      <c r="B3404" s="38" t="s">
        <v>2802</v>
      </c>
      <c r="C3404" s="38" t="s">
        <v>2898</v>
      </c>
      <c r="D3404" s="38">
        <v>50</v>
      </c>
      <c r="E3404" s="38" t="s">
        <v>792</v>
      </c>
    </row>
    <row r="3405" spans="1:5">
      <c r="A3405" s="38" t="s">
        <v>2897</v>
      </c>
      <c r="B3405" s="38" t="s">
        <v>2802</v>
      </c>
      <c r="C3405" s="38" t="s">
        <v>2896</v>
      </c>
      <c r="D3405" s="38">
        <v>50</v>
      </c>
      <c r="E3405" s="38" t="s">
        <v>792</v>
      </c>
    </row>
    <row r="3406" spans="1:5">
      <c r="A3406" s="38" t="s">
        <v>2895</v>
      </c>
      <c r="B3406" s="38" t="s">
        <v>2802</v>
      </c>
      <c r="C3406" s="38" t="s">
        <v>2894</v>
      </c>
      <c r="D3406" s="38">
        <v>50</v>
      </c>
      <c r="E3406" s="38" t="s">
        <v>792</v>
      </c>
    </row>
    <row r="3407" spans="1:5">
      <c r="A3407" s="38" t="s">
        <v>2893</v>
      </c>
      <c r="B3407" s="38" t="s">
        <v>2802</v>
      </c>
      <c r="C3407" s="38" t="s">
        <v>2892</v>
      </c>
      <c r="D3407" s="38">
        <v>50</v>
      </c>
      <c r="E3407" s="38" t="s">
        <v>792</v>
      </c>
    </row>
    <row r="3408" spans="1:5">
      <c r="A3408" s="38" t="s">
        <v>2891</v>
      </c>
      <c r="B3408" s="38" t="s">
        <v>2802</v>
      </c>
      <c r="C3408" s="38" t="s">
        <v>2890</v>
      </c>
      <c r="D3408" s="38">
        <v>50</v>
      </c>
      <c r="E3408" s="38" t="s">
        <v>792</v>
      </c>
    </row>
    <row r="3409" spans="1:5">
      <c r="A3409" s="38" t="s">
        <v>2889</v>
      </c>
      <c r="B3409" s="38" t="s">
        <v>2802</v>
      </c>
      <c r="C3409" s="38" t="s">
        <v>2888</v>
      </c>
      <c r="D3409" s="38">
        <v>50</v>
      </c>
      <c r="E3409" s="38" t="s">
        <v>792</v>
      </c>
    </row>
    <row r="3410" spans="1:5">
      <c r="A3410" s="38" t="s">
        <v>2887</v>
      </c>
      <c r="B3410" s="38" t="s">
        <v>2802</v>
      </c>
      <c r="C3410" s="38" t="s">
        <v>2886</v>
      </c>
      <c r="D3410" s="38">
        <v>50</v>
      </c>
      <c r="E3410" s="38" t="s">
        <v>792</v>
      </c>
    </row>
    <row r="3411" spans="1:5">
      <c r="A3411" s="38" t="s">
        <v>2885</v>
      </c>
      <c r="B3411" s="38" t="s">
        <v>2802</v>
      </c>
      <c r="C3411" s="38" t="s">
        <v>2884</v>
      </c>
      <c r="D3411" s="38">
        <v>50</v>
      </c>
      <c r="E3411" s="38" t="s">
        <v>792</v>
      </c>
    </row>
    <row r="3412" spans="1:5">
      <c r="A3412" s="38" t="s">
        <v>2883</v>
      </c>
      <c r="B3412" s="38" t="s">
        <v>2802</v>
      </c>
      <c r="C3412" s="38" t="s">
        <v>2882</v>
      </c>
      <c r="D3412" s="38">
        <v>50</v>
      </c>
      <c r="E3412" s="38" t="s">
        <v>792</v>
      </c>
    </row>
    <row r="3413" spans="1:5">
      <c r="A3413" s="38" t="s">
        <v>2881</v>
      </c>
      <c r="B3413" s="38" t="s">
        <v>2802</v>
      </c>
      <c r="C3413" s="38" t="s">
        <v>2880</v>
      </c>
      <c r="D3413" s="38">
        <v>50</v>
      </c>
      <c r="E3413" s="38" t="s">
        <v>792</v>
      </c>
    </row>
    <row r="3414" spans="1:5">
      <c r="A3414" s="38" t="s">
        <v>2879</v>
      </c>
      <c r="B3414" s="38" t="s">
        <v>2802</v>
      </c>
      <c r="C3414" s="38" t="s">
        <v>2878</v>
      </c>
      <c r="D3414" s="38">
        <v>50</v>
      </c>
      <c r="E3414" s="38" t="s">
        <v>792</v>
      </c>
    </row>
    <row r="3415" spans="1:5">
      <c r="A3415" s="38" t="s">
        <v>2877</v>
      </c>
      <c r="B3415" s="38" t="s">
        <v>2802</v>
      </c>
      <c r="C3415" s="38" t="s">
        <v>2876</v>
      </c>
      <c r="D3415" s="38">
        <v>50</v>
      </c>
      <c r="E3415" s="38" t="s">
        <v>792</v>
      </c>
    </row>
    <row r="3416" spans="1:5">
      <c r="A3416" s="38" t="s">
        <v>2875</v>
      </c>
      <c r="B3416" s="38" t="s">
        <v>2802</v>
      </c>
      <c r="C3416" s="38" t="s">
        <v>2874</v>
      </c>
      <c r="D3416" s="38">
        <v>50</v>
      </c>
      <c r="E3416" s="38" t="s">
        <v>792</v>
      </c>
    </row>
    <row r="3417" spans="1:5">
      <c r="A3417" s="38" t="s">
        <v>2873</v>
      </c>
      <c r="B3417" s="38" t="s">
        <v>2802</v>
      </c>
      <c r="C3417" s="38" t="s">
        <v>2872</v>
      </c>
      <c r="D3417" s="38">
        <v>50</v>
      </c>
      <c r="E3417" s="38" t="s">
        <v>792</v>
      </c>
    </row>
    <row r="3418" spans="1:5">
      <c r="A3418" s="38" t="s">
        <v>2871</v>
      </c>
      <c r="B3418" s="38" t="s">
        <v>2802</v>
      </c>
      <c r="C3418" s="38" t="s">
        <v>2870</v>
      </c>
      <c r="D3418" s="38">
        <v>50</v>
      </c>
      <c r="E3418" s="38" t="s">
        <v>792</v>
      </c>
    </row>
    <row r="3419" spans="1:5">
      <c r="A3419" s="38" t="s">
        <v>2869</v>
      </c>
      <c r="B3419" s="38" t="s">
        <v>2802</v>
      </c>
      <c r="C3419" s="38" t="s">
        <v>2868</v>
      </c>
      <c r="D3419" s="38">
        <v>50</v>
      </c>
      <c r="E3419" s="38" t="s">
        <v>792</v>
      </c>
    </row>
    <row r="3420" spans="1:5">
      <c r="A3420" s="38" t="s">
        <v>2867</v>
      </c>
      <c r="B3420" s="38" t="s">
        <v>2802</v>
      </c>
      <c r="C3420" s="38" t="s">
        <v>2866</v>
      </c>
      <c r="D3420" s="38">
        <v>50</v>
      </c>
      <c r="E3420" s="38" t="s">
        <v>792</v>
      </c>
    </row>
    <row r="3421" spans="1:5">
      <c r="A3421" s="38" t="s">
        <v>2865</v>
      </c>
      <c r="B3421" s="38" t="s">
        <v>2802</v>
      </c>
      <c r="C3421" s="38" t="s">
        <v>2864</v>
      </c>
      <c r="D3421" s="38">
        <v>50</v>
      </c>
      <c r="E3421" s="38" t="s">
        <v>792</v>
      </c>
    </row>
    <row r="3422" spans="1:5">
      <c r="A3422" s="38" t="s">
        <v>2863</v>
      </c>
      <c r="B3422" s="38" t="s">
        <v>2802</v>
      </c>
      <c r="C3422" s="38" t="s">
        <v>2862</v>
      </c>
      <c r="D3422" s="38">
        <v>50</v>
      </c>
      <c r="E3422" s="38" t="s">
        <v>792</v>
      </c>
    </row>
    <row r="3423" spans="1:5">
      <c r="A3423" s="38" t="s">
        <v>421</v>
      </c>
      <c r="B3423" s="38" t="s">
        <v>2802</v>
      </c>
      <c r="C3423" s="38" t="s">
        <v>2861</v>
      </c>
      <c r="D3423" s="38">
        <v>50</v>
      </c>
      <c r="E3423" s="38" t="s">
        <v>792</v>
      </c>
    </row>
    <row r="3424" spans="1:5">
      <c r="A3424" s="38" t="s">
        <v>424</v>
      </c>
      <c r="B3424" s="38" t="s">
        <v>2802</v>
      </c>
      <c r="C3424" s="38" t="s">
        <v>2860</v>
      </c>
      <c r="D3424" s="38">
        <v>50</v>
      </c>
      <c r="E3424" s="38" t="s">
        <v>792</v>
      </c>
    </row>
    <row r="3425" spans="1:5">
      <c r="A3425" s="38" t="s">
        <v>427</v>
      </c>
      <c r="B3425" s="38" t="s">
        <v>2802</v>
      </c>
      <c r="C3425" s="38" t="s">
        <v>2859</v>
      </c>
      <c r="D3425" s="38">
        <v>50</v>
      </c>
      <c r="E3425" s="38" t="s">
        <v>792</v>
      </c>
    </row>
    <row r="3426" spans="1:5">
      <c r="A3426" s="38" t="s">
        <v>430</v>
      </c>
      <c r="B3426" s="38" t="s">
        <v>2802</v>
      </c>
      <c r="C3426" s="38" t="s">
        <v>2858</v>
      </c>
      <c r="D3426" s="38">
        <v>50</v>
      </c>
      <c r="E3426" s="38" t="s">
        <v>792</v>
      </c>
    </row>
    <row r="3427" spans="1:5">
      <c r="A3427" s="38" t="s">
        <v>433</v>
      </c>
      <c r="B3427" s="38" t="s">
        <v>2802</v>
      </c>
      <c r="C3427" s="38" t="s">
        <v>2857</v>
      </c>
      <c r="D3427" s="38">
        <v>50</v>
      </c>
      <c r="E3427" s="38" t="s">
        <v>792</v>
      </c>
    </row>
    <row r="3428" spans="1:5">
      <c r="A3428" s="38" t="s">
        <v>436</v>
      </c>
      <c r="B3428" s="38" t="s">
        <v>2802</v>
      </c>
      <c r="C3428" s="38" t="s">
        <v>2856</v>
      </c>
      <c r="D3428" s="38">
        <v>50</v>
      </c>
      <c r="E3428" s="38" t="s">
        <v>792</v>
      </c>
    </row>
    <row r="3429" spans="1:5">
      <c r="A3429" s="38" t="s">
        <v>439</v>
      </c>
      <c r="B3429" s="38" t="s">
        <v>2802</v>
      </c>
      <c r="C3429" s="38" t="s">
        <v>2855</v>
      </c>
      <c r="D3429" s="38">
        <v>50</v>
      </c>
      <c r="E3429" s="38" t="s">
        <v>792</v>
      </c>
    </row>
    <row r="3430" spans="1:5">
      <c r="A3430" s="38" t="s">
        <v>2854</v>
      </c>
      <c r="B3430" s="38" t="s">
        <v>2802</v>
      </c>
      <c r="C3430" s="38" t="s">
        <v>2853</v>
      </c>
      <c r="D3430" s="38">
        <v>50</v>
      </c>
      <c r="E3430" s="38" t="s">
        <v>792</v>
      </c>
    </row>
    <row r="3431" spans="1:5">
      <c r="A3431" s="38" t="s">
        <v>2852</v>
      </c>
      <c r="B3431" s="38" t="s">
        <v>2802</v>
      </c>
      <c r="C3431" s="38" t="s">
        <v>2851</v>
      </c>
      <c r="D3431" s="38">
        <v>50</v>
      </c>
      <c r="E3431" s="38" t="s">
        <v>792</v>
      </c>
    </row>
    <row r="3432" spans="1:5">
      <c r="A3432" s="38" t="s">
        <v>442</v>
      </c>
      <c r="B3432" s="38" t="s">
        <v>2802</v>
      </c>
      <c r="C3432" s="38" t="s">
        <v>2850</v>
      </c>
      <c r="D3432" s="38">
        <v>50</v>
      </c>
      <c r="E3432" s="38" t="s">
        <v>792</v>
      </c>
    </row>
    <row r="3433" spans="1:5">
      <c r="A3433" s="38" t="s">
        <v>445</v>
      </c>
      <c r="B3433" s="38" t="s">
        <v>2802</v>
      </c>
      <c r="C3433" s="38" t="s">
        <v>2849</v>
      </c>
      <c r="D3433" s="38">
        <v>50</v>
      </c>
      <c r="E3433" s="38" t="s">
        <v>792</v>
      </c>
    </row>
    <row r="3434" spans="1:5">
      <c r="A3434" s="38" t="s">
        <v>2848</v>
      </c>
      <c r="B3434" s="38" t="s">
        <v>2802</v>
      </c>
      <c r="C3434" s="38" t="s">
        <v>2847</v>
      </c>
      <c r="D3434" s="38">
        <v>50</v>
      </c>
      <c r="E3434" s="38" t="s">
        <v>792</v>
      </c>
    </row>
    <row r="3435" spans="1:5">
      <c r="A3435" s="38" t="s">
        <v>2846</v>
      </c>
      <c r="B3435" s="38" t="s">
        <v>2802</v>
      </c>
      <c r="C3435" s="38" t="s">
        <v>2845</v>
      </c>
      <c r="D3435" s="38">
        <v>50</v>
      </c>
      <c r="E3435" s="38" t="s">
        <v>792</v>
      </c>
    </row>
    <row r="3436" spans="1:5">
      <c r="A3436" s="38" t="s">
        <v>2844</v>
      </c>
      <c r="B3436" s="38" t="s">
        <v>2802</v>
      </c>
      <c r="C3436" s="38" t="s">
        <v>2843</v>
      </c>
      <c r="D3436" s="38">
        <v>50</v>
      </c>
      <c r="E3436" s="38" t="s">
        <v>792</v>
      </c>
    </row>
    <row r="3437" spans="1:5">
      <c r="A3437" s="38" t="s">
        <v>2842</v>
      </c>
      <c r="B3437" s="38" t="s">
        <v>2802</v>
      </c>
      <c r="C3437" s="38" t="s">
        <v>2841</v>
      </c>
      <c r="D3437" s="38">
        <v>50</v>
      </c>
      <c r="E3437" s="38" t="s">
        <v>792</v>
      </c>
    </row>
    <row r="3438" spans="1:5">
      <c r="A3438" s="38" t="s">
        <v>2840</v>
      </c>
      <c r="B3438" s="38" t="s">
        <v>2802</v>
      </c>
      <c r="C3438" s="38" t="s">
        <v>2839</v>
      </c>
      <c r="D3438" s="38">
        <v>50</v>
      </c>
      <c r="E3438" s="38" t="s">
        <v>792</v>
      </c>
    </row>
    <row r="3439" spans="1:5">
      <c r="A3439" s="38" t="s">
        <v>2838</v>
      </c>
      <c r="B3439" s="38" t="s">
        <v>2802</v>
      </c>
      <c r="C3439" s="38" t="s">
        <v>2837</v>
      </c>
      <c r="D3439" s="38">
        <v>50</v>
      </c>
      <c r="E3439" s="38" t="s">
        <v>792</v>
      </c>
    </row>
    <row r="3440" spans="1:5">
      <c r="A3440" s="38" t="s">
        <v>448</v>
      </c>
      <c r="B3440" s="38" t="s">
        <v>2802</v>
      </c>
      <c r="C3440" s="38" t="s">
        <v>2836</v>
      </c>
      <c r="D3440" s="38">
        <v>50</v>
      </c>
      <c r="E3440" s="38" t="s">
        <v>792</v>
      </c>
    </row>
    <row r="3441" spans="1:5">
      <c r="A3441" s="38" t="s">
        <v>2835</v>
      </c>
      <c r="B3441" s="38" t="s">
        <v>2802</v>
      </c>
      <c r="C3441" s="38" t="s">
        <v>2834</v>
      </c>
      <c r="D3441" s="38">
        <v>50</v>
      </c>
      <c r="E3441" s="38" t="s">
        <v>792</v>
      </c>
    </row>
    <row r="3442" spans="1:5">
      <c r="A3442" s="38" t="s">
        <v>2833</v>
      </c>
      <c r="B3442" s="38" t="s">
        <v>2802</v>
      </c>
      <c r="C3442" s="38" t="s">
        <v>2832</v>
      </c>
      <c r="D3442" s="38">
        <v>50</v>
      </c>
      <c r="E3442" s="38" t="s">
        <v>792</v>
      </c>
    </row>
    <row r="3443" spans="1:5">
      <c r="A3443" s="38" t="s">
        <v>2831</v>
      </c>
      <c r="B3443" s="38" t="s">
        <v>2802</v>
      </c>
      <c r="C3443" s="38" t="s">
        <v>2830</v>
      </c>
      <c r="D3443" s="38">
        <v>50</v>
      </c>
      <c r="E3443" s="38" t="s">
        <v>792</v>
      </c>
    </row>
    <row r="3444" spans="1:5">
      <c r="A3444" s="38" t="s">
        <v>2829</v>
      </c>
      <c r="B3444" s="38" t="s">
        <v>2802</v>
      </c>
      <c r="C3444" s="38" t="s">
        <v>2828</v>
      </c>
      <c r="D3444" s="38">
        <v>50</v>
      </c>
      <c r="E3444" s="38" t="s">
        <v>792</v>
      </c>
    </row>
    <row r="3445" spans="1:5">
      <c r="A3445" s="38" t="s">
        <v>451</v>
      </c>
      <c r="B3445" s="38" t="s">
        <v>2802</v>
      </c>
      <c r="C3445" s="38" t="s">
        <v>2827</v>
      </c>
      <c r="D3445" s="38">
        <v>50</v>
      </c>
      <c r="E3445" s="38" t="s">
        <v>792</v>
      </c>
    </row>
    <row r="3446" spans="1:5">
      <c r="A3446" s="38" t="s">
        <v>2826</v>
      </c>
      <c r="B3446" s="38" t="s">
        <v>2802</v>
      </c>
      <c r="C3446" s="38" t="s">
        <v>2825</v>
      </c>
      <c r="D3446" s="38">
        <v>50</v>
      </c>
      <c r="E3446" s="38" t="s">
        <v>792</v>
      </c>
    </row>
    <row r="3447" spans="1:5">
      <c r="A3447" s="38" t="s">
        <v>2824</v>
      </c>
      <c r="B3447" s="38" t="s">
        <v>2802</v>
      </c>
      <c r="C3447" s="38" t="s">
        <v>2823</v>
      </c>
      <c r="D3447" s="38">
        <v>50</v>
      </c>
      <c r="E3447" s="38" t="s">
        <v>792</v>
      </c>
    </row>
    <row r="3448" spans="1:5">
      <c r="A3448" s="38" t="s">
        <v>454</v>
      </c>
      <c r="B3448" s="38" t="s">
        <v>2802</v>
      </c>
      <c r="C3448" s="38" t="s">
        <v>2822</v>
      </c>
      <c r="D3448" s="38">
        <v>50</v>
      </c>
      <c r="E3448" s="38" t="s">
        <v>792</v>
      </c>
    </row>
    <row r="3449" spans="1:5">
      <c r="A3449" s="38" t="s">
        <v>2821</v>
      </c>
      <c r="B3449" s="38" t="s">
        <v>2802</v>
      </c>
      <c r="C3449" s="38" t="s">
        <v>2820</v>
      </c>
      <c r="D3449" s="38">
        <v>50</v>
      </c>
      <c r="E3449" s="38" t="s">
        <v>792</v>
      </c>
    </row>
    <row r="3450" spans="1:5">
      <c r="A3450" s="38" t="s">
        <v>2819</v>
      </c>
      <c r="B3450" s="38" t="s">
        <v>2802</v>
      </c>
      <c r="C3450" s="38" t="s">
        <v>2818</v>
      </c>
      <c r="D3450" s="38">
        <v>50</v>
      </c>
      <c r="E3450" s="38" t="s">
        <v>792</v>
      </c>
    </row>
    <row r="3451" spans="1:5">
      <c r="A3451" s="38" t="s">
        <v>2817</v>
      </c>
      <c r="B3451" s="38" t="s">
        <v>2802</v>
      </c>
      <c r="C3451" s="38" t="s">
        <v>2816</v>
      </c>
      <c r="D3451" s="38">
        <v>50</v>
      </c>
      <c r="E3451" s="38" t="s">
        <v>792</v>
      </c>
    </row>
    <row r="3452" spans="1:5">
      <c r="A3452" s="38" t="s">
        <v>2815</v>
      </c>
      <c r="B3452" s="38" t="s">
        <v>2802</v>
      </c>
      <c r="C3452" s="38" t="s">
        <v>2814</v>
      </c>
      <c r="D3452" s="38">
        <v>50</v>
      </c>
      <c r="E3452" s="38" t="s">
        <v>792</v>
      </c>
    </row>
    <row r="3453" spans="1:5">
      <c r="A3453" s="38" t="s">
        <v>2813</v>
      </c>
      <c r="B3453" s="38" t="s">
        <v>2802</v>
      </c>
      <c r="C3453" s="38" t="s">
        <v>2812</v>
      </c>
      <c r="D3453" s="38">
        <v>50</v>
      </c>
      <c r="E3453" s="38" t="s">
        <v>792</v>
      </c>
    </row>
    <row r="3454" spans="1:5">
      <c r="A3454" s="38" t="s">
        <v>2811</v>
      </c>
      <c r="B3454" s="38" t="s">
        <v>2802</v>
      </c>
      <c r="C3454" s="38" t="s">
        <v>2810</v>
      </c>
      <c r="D3454" s="38">
        <v>50</v>
      </c>
      <c r="E3454" s="38" t="s">
        <v>792</v>
      </c>
    </row>
    <row r="3455" spans="1:5">
      <c r="A3455" s="38" t="s">
        <v>2809</v>
      </c>
      <c r="B3455" s="38" t="s">
        <v>2802</v>
      </c>
      <c r="C3455" s="38" t="s">
        <v>2808</v>
      </c>
      <c r="D3455" s="38">
        <v>50</v>
      </c>
      <c r="E3455" s="38" t="s">
        <v>792</v>
      </c>
    </row>
    <row r="3456" spans="1:5">
      <c r="A3456" s="38" t="s">
        <v>2807</v>
      </c>
      <c r="B3456" s="38" t="s">
        <v>2802</v>
      </c>
      <c r="C3456" s="38" t="s">
        <v>2806</v>
      </c>
      <c r="D3456" s="38">
        <v>50</v>
      </c>
      <c r="E3456" s="38" t="s">
        <v>792</v>
      </c>
    </row>
    <row r="3457" spans="1:5">
      <c r="A3457" s="38" t="s">
        <v>2805</v>
      </c>
      <c r="B3457" s="38" t="s">
        <v>2802</v>
      </c>
      <c r="C3457" s="38" t="s">
        <v>2804</v>
      </c>
      <c r="D3457" s="38">
        <v>50</v>
      </c>
      <c r="E3457" s="38" t="s">
        <v>792</v>
      </c>
    </row>
    <row r="3458" spans="1:5">
      <c r="A3458" s="38" t="s">
        <v>2803</v>
      </c>
      <c r="B3458" s="38" t="s">
        <v>2802</v>
      </c>
      <c r="C3458" s="38" t="s">
        <v>2801</v>
      </c>
      <c r="D3458" s="38">
        <v>50</v>
      </c>
      <c r="E3458" s="38" t="s">
        <v>792</v>
      </c>
    </row>
    <row r="3459" spans="1:5">
      <c r="A3459" s="38" t="s">
        <v>2800</v>
      </c>
      <c r="B3459" s="38" t="s">
        <v>2752</v>
      </c>
      <c r="C3459" s="38" t="s">
        <v>2770</v>
      </c>
      <c r="D3459" s="38">
        <v>50</v>
      </c>
      <c r="E3459" s="38" t="s">
        <v>792</v>
      </c>
    </row>
    <row r="3460" spans="1:5">
      <c r="A3460" s="38" t="s">
        <v>2799</v>
      </c>
      <c r="B3460" s="38" t="s">
        <v>2752</v>
      </c>
      <c r="C3460" s="38" t="s">
        <v>2768</v>
      </c>
      <c r="D3460" s="38">
        <v>50</v>
      </c>
      <c r="E3460" s="38" t="s">
        <v>792</v>
      </c>
    </row>
    <row r="3461" spans="1:5">
      <c r="A3461" s="38" t="s">
        <v>2798</v>
      </c>
      <c r="B3461" s="38" t="s">
        <v>2752</v>
      </c>
      <c r="C3461" s="38" t="s">
        <v>2768</v>
      </c>
      <c r="D3461" s="38">
        <v>50</v>
      </c>
      <c r="E3461" s="38" t="s">
        <v>792</v>
      </c>
    </row>
    <row r="3462" spans="1:5">
      <c r="A3462" s="38" t="s">
        <v>2797</v>
      </c>
      <c r="B3462" s="38" t="s">
        <v>2752</v>
      </c>
      <c r="C3462" s="38" t="s">
        <v>2766</v>
      </c>
      <c r="D3462" s="38">
        <v>50</v>
      </c>
      <c r="E3462" s="38" t="s">
        <v>792</v>
      </c>
    </row>
    <row r="3463" spans="1:5">
      <c r="A3463" s="38" t="s">
        <v>2796</v>
      </c>
      <c r="B3463" s="38" t="s">
        <v>2752</v>
      </c>
      <c r="C3463" s="38" t="s">
        <v>2766</v>
      </c>
      <c r="D3463" s="38">
        <v>50</v>
      </c>
      <c r="E3463" s="38" t="s">
        <v>792</v>
      </c>
    </row>
    <row r="3464" spans="1:5">
      <c r="A3464" s="38" t="s">
        <v>2795</v>
      </c>
      <c r="B3464" s="38" t="s">
        <v>2752</v>
      </c>
      <c r="C3464" s="38" t="s">
        <v>2764</v>
      </c>
      <c r="D3464" s="38">
        <v>50</v>
      </c>
      <c r="E3464" s="38" t="s">
        <v>792</v>
      </c>
    </row>
    <row r="3465" spans="1:5">
      <c r="A3465" s="38" t="s">
        <v>2794</v>
      </c>
      <c r="B3465" s="38" t="s">
        <v>2752</v>
      </c>
      <c r="C3465" s="38" t="s">
        <v>2764</v>
      </c>
      <c r="D3465" s="38">
        <v>50</v>
      </c>
      <c r="E3465" s="38" t="s">
        <v>792</v>
      </c>
    </row>
    <row r="3466" spans="1:5">
      <c r="A3466" s="38" t="s">
        <v>2793</v>
      </c>
      <c r="B3466" s="38" t="s">
        <v>2752</v>
      </c>
      <c r="C3466" s="38" t="s">
        <v>2762</v>
      </c>
      <c r="D3466" s="38">
        <v>50</v>
      </c>
      <c r="E3466" s="38" t="s">
        <v>792</v>
      </c>
    </row>
    <row r="3467" spans="1:5">
      <c r="A3467" s="38" t="s">
        <v>2792</v>
      </c>
      <c r="B3467" s="38" t="s">
        <v>2752</v>
      </c>
      <c r="C3467" s="38" t="s">
        <v>2762</v>
      </c>
      <c r="D3467" s="38">
        <v>50</v>
      </c>
      <c r="E3467" s="38" t="s">
        <v>792</v>
      </c>
    </row>
    <row r="3468" spans="1:5">
      <c r="A3468" s="38" t="s">
        <v>2791</v>
      </c>
      <c r="B3468" s="38" t="s">
        <v>2752</v>
      </c>
      <c r="C3468" s="38" t="s">
        <v>2760</v>
      </c>
      <c r="D3468" s="38">
        <v>50</v>
      </c>
      <c r="E3468" s="38" t="s">
        <v>792</v>
      </c>
    </row>
    <row r="3469" spans="1:5">
      <c r="A3469" s="38" t="s">
        <v>2790</v>
      </c>
      <c r="B3469" s="38" t="s">
        <v>2752</v>
      </c>
      <c r="C3469" s="38" t="s">
        <v>2760</v>
      </c>
      <c r="D3469" s="38">
        <v>50</v>
      </c>
      <c r="E3469" s="38" t="s">
        <v>792</v>
      </c>
    </row>
    <row r="3470" spans="1:5">
      <c r="A3470" s="38" t="s">
        <v>2789</v>
      </c>
      <c r="B3470" s="38" t="s">
        <v>2752</v>
      </c>
      <c r="C3470" s="38" t="s">
        <v>2758</v>
      </c>
      <c r="D3470" s="38">
        <v>50</v>
      </c>
      <c r="E3470" s="38" t="s">
        <v>792</v>
      </c>
    </row>
    <row r="3471" spans="1:5">
      <c r="A3471" s="38" t="s">
        <v>2788</v>
      </c>
      <c r="B3471" s="38" t="s">
        <v>2752</v>
      </c>
      <c r="C3471" s="38" t="s">
        <v>2758</v>
      </c>
      <c r="D3471" s="38">
        <v>50</v>
      </c>
      <c r="E3471" s="38" t="s">
        <v>792</v>
      </c>
    </row>
    <row r="3472" spans="1:5">
      <c r="A3472" s="38" t="s">
        <v>2787</v>
      </c>
      <c r="B3472" s="38" t="s">
        <v>2752</v>
      </c>
      <c r="C3472" s="38" t="s">
        <v>2756</v>
      </c>
      <c r="D3472" s="38">
        <v>50</v>
      </c>
      <c r="E3472" s="38" t="s">
        <v>792</v>
      </c>
    </row>
    <row r="3473" spans="1:5">
      <c r="A3473" s="38" t="s">
        <v>2786</v>
      </c>
      <c r="B3473" s="38" t="s">
        <v>2752</v>
      </c>
      <c r="C3473" s="38" t="s">
        <v>2756</v>
      </c>
      <c r="D3473" s="38">
        <v>50</v>
      </c>
      <c r="E3473" s="38" t="s">
        <v>792</v>
      </c>
    </row>
    <row r="3474" spans="1:5">
      <c r="A3474" s="38" t="s">
        <v>2785</v>
      </c>
      <c r="B3474" s="38" t="s">
        <v>2752</v>
      </c>
      <c r="C3474" s="38" t="s">
        <v>2754</v>
      </c>
      <c r="D3474" s="38">
        <v>50</v>
      </c>
      <c r="E3474" s="38" t="s">
        <v>792</v>
      </c>
    </row>
    <row r="3475" spans="1:5">
      <c r="A3475" s="38" t="s">
        <v>2784</v>
      </c>
      <c r="B3475" s="38" t="s">
        <v>2752</v>
      </c>
      <c r="C3475" s="38" t="s">
        <v>2754</v>
      </c>
      <c r="D3475" s="38">
        <v>50</v>
      </c>
      <c r="E3475" s="38" t="s">
        <v>792</v>
      </c>
    </row>
    <row r="3476" spans="1:5">
      <c r="A3476" s="38" t="s">
        <v>2783</v>
      </c>
      <c r="B3476" s="38" t="s">
        <v>2752</v>
      </c>
      <c r="C3476" s="38" t="s">
        <v>2751</v>
      </c>
      <c r="D3476" s="38">
        <v>50</v>
      </c>
      <c r="E3476" s="38" t="s">
        <v>792</v>
      </c>
    </row>
    <row r="3477" spans="1:5">
      <c r="A3477" s="38" t="s">
        <v>2782</v>
      </c>
      <c r="B3477" s="38" t="s">
        <v>2752</v>
      </c>
      <c r="C3477" s="38" t="s">
        <v>2751</v>
      </c>
      <c r="D3477" s="38">
        <v>50</v>
      </c>
      <c r="E3477" s="38" t="s">
        <v>792</v>
      </c>
    </row>
    <row r="3478" spans="1:5">
      <c r="A3478" s="38" t="s">
        <v>2781</v>
      </c>
      <c r="B3478" s="38" t="s">
        <v>2752</v>
      </c>
      <c r="C3478" s="38" t="s">
        <v>2770</v>
      </c>
      <c r="D3478" s="38">
        <v>50</v>
      </c>
      <c r="E3478" s="38" t="s">
        <v>792</v>
      </c>
    </row>
    <row r="3479" spans="1:5">
      <c r="A3479" s="38" t="s">
        <v>2780</v>
      </c>
      <c r="B3479" s="38" t="s">
        <v>2752</v>
      </c>
      <c r="C3479" s="38" t="s">
        <v>2768</v>
      </c>
      <c r="D3479" s="38">
        <v>50</v>
      </c>
      <c r="E3479" s="38" t="s">
        <v>792</v>
      </c>
    </row>
    <row r="3480" spans="1:5">
      <c r="A3480" s="38" t="s">
        <v>2779</v>
      </c>
      <c r="B3480" s="38" t="s">
        <v>2752</v>
      </c>
      <c r="C3480" s="38" t="s">
        <v>2766</v>
      </c>
      <c r="D3480" s="38">
        <v>50</v>
      </c>
      <c r="E3480" s="38" t="s">
        <v>792</v>
      </c>
    </row>
    <row r="3481" spans="1:5">
      <c r="A3481" s="38" t="s">
        <v>2778</v>
      </c>
      <c r="B3481" s="38" t="s">
        <v>2752</v>
      </c>
      <c r="C3481" s="38" t="s">
        <v>2764</v>
      </c>
      <c r="D3481" s="38">
        <v>50</v>
      </c>
      <c r="E3481" s="38" t="s">
        <v>792</v>
      </c>
    </row>
    <row r="3482" spans="1:5">
      <c r="A3482" s="38" t="s">
        <v>2777</v>
      </c>
      <c r="B3482" s="38" t="s">
        <v>2752</v>
      </c>
      <c r="C3482" s="38" t="s">
        <v>2762</v>
      </c>
      <c r="D3482" s="38">
        <v>50</v>
      </c>
      <c r="E3482" s="38" t="s">
        <v>792</v>
      </c>
    </row>
    <row r="3483" spans="1:5">
      <c r="A3483" s="38" t="s">
        <v>2776</v>
      </c>
      <c r="B3483" s="38" t="s">
        <v>2752</v>
      </c>
      <c r="C3483" s="38" t="s">
        <v>2760</v>
      </c>
      <c r="D3483" s="38">
        <v>50</v>
      </c>
      <c r="E3483" s="38" t="s">
        <v>792</v>
      </c>
    </row>
    <row r="3484" spans="1:5">
      <c r="A3484" s="38" t="s">
        <v>2775</v>
      </c>
      <c r="B3484" s="38" t="s">
        <v>2752</v>
      </c>
      <c r="C3484" s="38" t="s">
        <v>2758</v>
      </c>
      <c r="D3484" s="38">
        <v>50</v>
      </c>
      <c r="E3484" s="38" t="s">
        <v>792</v>
      </c>
    </row>
    <row r="3485" spans="1:5">
      <c r="A3485" s="38" t="s">
        <v>2774</v>
      </c>
      <c r="B3485" s="38" t="s">
        <v>2752</v>
      </c>
      <c r="C3485" s="38" t="s">
        <v>2756</v>
      </c>
      <c r="D3485" s="38">
        <v>50</v>
      </c>
      <c r="E3485" s="38" t="s">
        <v>792</v>
      </c>
    </row>
    <row r="3486" spans="1:5">
      <c r="A3486" s="38" t="s">
        <v>2773</v>
      </c>
      <c r="B3486" s="38" t="s">
        <v>2752</v>
      </c>
      <c r="C3486" s="38" t="s">
        <v>2754</v>
      </c>
      <c r="D3486" s="38">
        <v>50</v>
      </c>
      <c r="E3486" s="38" t="s">
        <v>792</v>
      </c>
    </row>
    <row r="3487" spans="1:5">
      <c r="A3487" s="38" t="s">
        <v>2772</v>
      </c>
      <c r="B3487" s="38" t="s">
        <v>2752</v>
      </c>
      <c r="C3487" s="38" t="s">
        <v>2751</v>
      </c>
      <c r="D3487" s="38">
        <v>50</v>
      </c>
      <c r="E3487" s="38" t="s">
        <v>792</v>
      </c>
    </row>
    <row r="3488" spans="1:5">
      <c r="A3488" s="38" t="s">
        <v>2771</v>
      </c>
      <c r="B3488" s="38" t="s">
        <v>2752</v>
      </c>
      <c r="C3488" s="38" t="s">
        <v>2770</v>
      </c>
      <c r="D3488" s="38">
        <v>50</v>
      </c>
      <c r="E3488" s="38" t="s">
        <v>792</v>
      </c>
    </row>
    <row r="3489" spans="1:5">
      <c r="A3489" s="38" t="s">
        <v>2769</v>
      </c>
      <c r="B3489" s="38" t="s">
        <v>2752</v>
      </c>
      <c r="C3489" s="38" t="s">
        <v>2768</v>
      </c>
      <c r="D3489" s="38">
        <v>50</v>
      </c>
      <c r="E3489" s="38" t="s">
        <v>792</v>
      </c>
    </row>
    <row r="3490" spans="1:5">
      <c r="A3490" s="38" t="s">
        <v>2767</v>
      </c>
      <c r="B3490" s="38" t="s">
        <v>2752</v>
      </c>
      <c r="C3490" s="38" t="s">
        <v>2766</v>
      </c>
      <c r="D3490" s="38">
        <v>50</v>
      </c>
      <c r="E3490" s="38" t="s">
        <v>792</v>
      </c>
    </row>
    <row r="3491" spans="1:5">
      <c r="A3491" s="38" t="s">
        <v>2765</v>
      </c>
      <c r="B3491" s="38" t="s">
        <v>2752</v>
      </c>
      <c r="C3491" s="38" t="s">
        <v>2764</v>
      </c>
      <c r="D3491" s="38">
        <v>50</v>
      </c>
      <c r="E3491" s="38" t="s">
        <v>792</v>
      </c>
    </row>
    <row r="3492" spans="1:5">
      <c r="A3492" s="38" t="s">
        <v>2763</v>
      </c>
      <c r="B3492" s="38" t="s">
        <v>2752</v>
      </c>
      <c r="C3492" s="38" t="s">
        <v>2762</v>
      </c>
      <c r="D3492" s="38">
        <v>50</v>
      </c>
      <c r="E3492" s="38" t="s">
        <v>792</v>
      </c>
    </row>
    <row r="3493" spans="1:5">
      <c r="A3493" s="38" t="s">
        <v>2761</v>
      </c>
      <c r="B3493" s="38" t="s">
        <v>2752</v>
      </c>
      <c r="C3493" s="38" t="s">
        <v>2760</v>
      </c>
      <c r="D3493" s="38">
        <v>50</v>
      </c>
      <c r="E3493" s="38" t="s">
        <v>792</v>
      </c>
    </row>
    <row r="3494" spans="1:5">
      <c r="A3494" s="38" t="s">
        <v>2759</v>
      </c>
      <c r="B3494" s="38" t="s">
        <v>2752</v>
      </c>
      <c r="C3494" s="38" t="s">
        <v>2758</v>
      </c>
      <c r="D3494" s="38">
        <v>50</v>
      </c>
      <c r="E3494" s="38" t="s">
        <v>792</v>
      </c>
    </row>
    <row r="3495" spans="1:5">
      <c r="A3495" s="38" t="s">
        <v>2757</v>
      </c>
      <c r="B3495" s="38" t="s">
        <v>2752</v>
      </c>
      <c r="C3495" s="38" t="s">
        <v>2756</v>
      </c>
      <c r="D3495" s="38">
        <v>50</v>
      </c>
      <c r="E3495" s="38" t="s">
        <v>792</v>
      </c>
    </row>
    <row r="3496" spans="1:5">
      <c r="A3496" s="38" t="s">
        <v>2755</v>
      </c>
      <c r="B3496" s="38" t="s">
        <v>2752</v>
      </c>
      <c r="C3496" s="38" t="s">
        <v>2754</v>
      </c>
      <c r="D3496" s="38">
        <v>50</v>
      </c>
      <c r="E3496" s="38" t="s">
        <v>792</v>
      </c>
    </row>
    <row r="3497" spans="1:5">
      <c r="A3497" s="38" t="s">
        <v>2753</v>
      </c>
      <c r="B3497" s="38" t="s">
        <v>2752</v>
      </c>
      <c r="C3497" s="38" t="s">
        <v>2751</v>
      </c>
      <c r="D3497" s="38">
        <v>50</v>
      </c>
      <c r="E3497" s="38" t="s">
        <v>792</v>
      </c>
    </row>
    <row r="3498" spans="1:5">
      <c r="A3498" s="38" t="s">
        <v>2750</v>
      </c>
      <c r="B3498" s="38" t="s">
        <v>2745</v>
      </c>
      <c r="C3498" s="38" t="s">
        <v>2747</v>
      </c>
      <c r="D3498" s="38">
        <v>50</v>
      </c>
      <c r="E3498" s="38" t="s">
        <v>792</v>
      </c>
    </row>
    <row r="3499" spans="1:5">
      <c r="A3499" s="38" t="s">
        <v>2749</v>
      </c>
      <c r="B3499" s="38" t="s">
        <v>2745</v>
      </c>
      <c r="C3499" s="38" t="s">
        <v>2744</v>
      </c>
      <c r="D3499" s="38">
        <v>50</v>
      </c>
      <c r="E3499" s="38" t="s">
        <v>792</v>
      </c>
    </row>
    <row r="3500" spans="1:5">
      <c r="A3500" s="38" t="s">
        <v>2748</v>
      </c>
      <c r="B3500" s="38" t="s">
        <v>2745</v>
      </c>
      <c r="C3500" s="38" t="s">
        <v>2747</v>
      </c>
      <c r="D3500" s="38">
        <v>50</v>
      </c>
      <c r="E3500" s="38" t="s">
        <v>792</v>
      </c>
    </row>
    <row r="3501" spans="1:5">
      <c r="A3501" s="38" t="s">
        <v>2746</v>
      </c>
      <c r="B3501" s="38" t="s">
        <v>2745</v>
      </c>
      <c r="C3501" s="38" t="s">
        <v>2744</v>
      </c>
      <c r="D3501" s="38">
        <v>50</v>
      </c>
      <c r="E3501" s="38" t="s">
        <v>792</v>
      </c>
    </row>
    <row r="3502" spans="1:5">
      <c r="A3502" s="38" t="s">
        <v>2743</v>
      </c>
      <c r="B3502" s="38" t="s">
        <v>2714</v>
      </c>
      <c r="C3502" s="38" t="s">
        <v>2732</v>
      </c>
      <c r="D3502" s="38">
        <v>50</v>
      </c>
      <c r="E3502" s="38" t="s">
        <v>792</v>
      </c>
    </row>
    <row r="3503" spans="1:5">
      <c r="A3503" s="38" t="s">
        <v>2742</v>
      </c>
      <c r="B3503" s="38" t="s">
        <v>2714</v>
      </c>
      <c r="C3503" s="38" t="s">
        <v>2730</v>
      </c>
      <c r="D3503" s="38">
        <v>50</v>
      </c>
      <c r="E3503" s="38" t="s">
        <v>792</v>
      </c>
    </row>
    <row r="3504" spans="1:5">
      <c r="A3504" s="38" t="s">
        <v>2741</v>
      </c>
      <c r="B3504" s="38" t="s">
        <v>2714</v>
      </c>
      <c r="C3504" s="38" t="s">
        <v>2728</v>
      </c>
      <c r="D3504" s="38">
        <v>50</v>
      </c>
      <c r="E3504" s="38" t="s">
        <v>792</v>
      </c>
    </row>
    <row r="3505" spans="1:5">
      <c r="A3505" s="38" t="s">
        <v>2740</v>
      </c>
      <c r="B3505" s="38" t="s">
        <v>2714</v>
      </c>
      <c r="C3505" s="38" t="s">
        <v>2726</v>
      </c>
      <c r="D3505" s="38">
        <v>50</v>
      </c>
      <c r="E3505" s="38" t="s">
        <v>792</v>
      </c>
    </row>
    <row r="3506" spans="1:5">
      <c r="A3506" s="38" t="s">
        <v>2739</v>
      </c>
      <c r="B3506" s="38" t="s">
        <v>2714</v>
      </c>
      <c r="C3506" s="38" t="s">
        <v>2724</v>
      </c>
      <c r="D3506" s="38">
        <v>50</v>
      </c>
      <c r="E3506" s="38" t="s">
        <v>792</v>
      </c>
    </row>
    <row r="3507" spans="1:5">
      <c r="A3507" s="38" t="s">
        <v>2738</v>
      </c>
      <c r="B3507" s="38" t="s">
        <v>2714</v>
      </c>
      <c r="C3507" s="38" t="s">
        <v>2722</v>
      </c>
      <c r="D3507" s="38">
        <v>50</v>
      </c>
      <c r="E3507" s="38" t="s">
        <v>792</v>
      </c>
    </row>
    <row r="3508" spans="1:5">
      <c r="A3508" s="38" t="s">
        <v>2737</v>
      </c>
      <c r="B3508" s="38" t="s">
        <v>2714</v>
      </c>
      <c r="C3508" s="38" t="s">
        <v>2720</v>
      </c>
      <c r="D3508" s="38">
        <v>50</v>
      </c>
      <c r="E3508" s="38" t="s">
        <v>792</v>
      </c>
    </row>
    <row r="3509" spans="1:5">
      <c r="A3509" s="38" t="s">
        <v>2736</v>
      </c>
      <c r="B3509" s="38" t="s">
        <v>2714</v>
      </c>
      <c r="C3509" s="38" t="s">
        <v>2718</v>
      </c>
      <c r="D3509" s="38">
        <v>50</v>
      </c>
      <c r="E3509" s="38" t="s">
        <v>792</v>
      </c>
    </row>
    <row r="3510" spans="1:5">
      <c r="A3510" s="38" t="s">
        <v>2735</v>
      </c>
      <c r="B3510" s="38" t="s">
        <v>2714</v>
      </c>
      <c r="C3510" s="38" t="s">
        <v>2716</v>
      </c>
      <c r="D3510" s="38">
        <v>50</v>
      </c>
      <c r="E3510" s="38" t="s">
        <v>792</v>
      </c>
    </row>
    <row r="3511" spans="1:5">
      <c r="A3511" s="38" t="s">
        <v>2734</v>
      </c>
      <c r="B3511" s="38" t="s">
        <v>2714</v>
      </c>
      <c r="C3511" s="38" t="s">
        <v>2713</v>
      </c>
      <c r="D3511" s="38">
        <v>50</v>
      </c>
      <c r="E3511" s="38" t="s">
        <v>792</v>
      </c>
    </row>
    <row r="3512" spans="1:5">
      <c r="A3512" s="38" t="s">
        <v>2733</v>
      </c>
      <c r="B3512" s="38" t="s">
        <v>2714</v>
      </c>
      <c r="C3512" s="38" t="s">
        <v>2732</v>
      </c>
      <c r="D3512" s="38">
        <v>50</v>
      </c>
      <c r="E3512" s="38" t="s">
        <v>792</v>
      </c>
    </row>
    <row r="3513" spans="1:5">
      <c r="A3513" s="38" t="s">
        <v>2731</v>
      </c>
      <c r="B3513" s="38" t="s">
        <v>2714</v>
      </c>
      <c r="C3513" s="38" t="s">
        <v>2730</v>
      </c>
      <c r="D3513" s="38">
        <v>50</v>
      </c>
      <c r="E3513" s="38" t="s">
        <v>792</v>
      </c>
    </row>
    <row r="3514" spans="1:5">
      <c r="A3514" s="38" t="s">
        <v>2729</v>
      </c>
      <c r="B3514" s="38" t="s">
        <v>2714</v>
      </c>
      <c r="C3514" s="38" t="s">
        <v>2728</v>
      </c>
      <c r="D3514" s="38">
        <v>50</v>
      </c>
      <c r="E3514" s="38" t="s">
        <v>792</v>
      </c>
    </row>
    <row r="3515" spans="1:5">
      <c r="A3515" s="38" t="s">
        <v>2727</v>
      </c>
      <c r="B3515" s="38" t="s">
        <v>2714</v>
      </c>
      <c r="C3515" s="38" t="s">
        <v>2726</v>
      </c>
      <c r="D3515" s="38">
        <v>50</v>
      </c>
      <c r="E3515" s="38" t="s">
        <v>792</v>
      </c>
    </row>
    <row r="3516" spans="1:5">
      <c r="A3516" s="38" t="s">
        <v>2725</v>
      </c>
      <c r="B3516" s="38" t="s">
        <v>2714</v>
      </c>
      <c r="C3516" s="38" t="s">
        <v>2724</v>
      </c>
      <c r="D3516" s="38">
        <v>50</v>
      </c>
      <c r="E3516" s="38" t="s">
        <v>792</v>
      </c>
    </row>
    <row r="3517" spans="1:5">
      <c r="A3517" s="38" t="s">
        <v>2723</v>
      </c>
      <c r="B3517" s="38" t="s">
        <v>2714</v>
      </c>
      <c r="C3517" s="38" t="s">
        <v>2722</v>
      </c>
      <c r="D3517" s="38">
        <v>50</v>
      </c>
      <c r="E3517" s="38" t="s">
        <v>792</v>
      </c>
    </row>
    <row r="3518" spans="1:5">
      <c r="A3518" s="38" t="s">
        <v>2721</v>
      </c>
      <c r="B3518" s="38" t="s">
        <v>2714</v>
      </c>
      <c r="C3518" s="38" t="s">
        <v>2720</v>
      </c>
      <c r="D3518" s="38">
        <v>50</v>
      </c>
      <c r="E3518" s="38" t="s">
        <v>792</v>
      </c>
    </row>
    <row r="3519" spans="1:5">
      <c r="A3519" s="38" t="s">
        <v>2719</v>
      </c>
      <c r="B3519" s="38" t="s">
        <v>2714</v>
      </c>
      <c r="C3519" s="38" t="s">
        <v>2718</v>
      </c>
      <c r="D3519" s="38">
        <v>50</v>
      </c>
      <c r="E3519" s="38" t="s">
        <v>792</v>
      </c>
    </row>
    <row r="3520" spans="1:5">
      <c r="A3520" s="38" t="s">
        <v>2717</v>
      </c>
      <c r="B3520" s="38" t="s">
        <v>2714</v>
      </c>
      <c r="C3520" s="38" t="s">
        <v>2716</v>
      </c>
      <c r="D3520" s="38">
        <v>50</v>
      </c>
      <c r="E3520" s="38" t="s">
        <v>792</v>
      </c>
    </row>
    <row r="3521" spans="1:5">
      <c r="A3521" s="38" t="s">
        <v>2715</v>
      </c>
      <c r="B3521" s="38" t="s">
        <v>2714</v>
      </c>
      <c r="C3521" s="38" t="s">
        <v>2713</v>
      </c>
      <c r="D3521" s="38">
        <v>50</v>
      </c>
      <c r="E3521" s="38" t="s">
        <v>792</v>
      </c>
    </row>
    <row r="3522" spans="1:5">
      <c r="A3522" s="38" t="s">
        <v>2712</v>
      </c>
      <c r="B3522" s="38" t="s">
        <v>2452</v>
      </c>
      <c r="C3522" s="38" t="s">
        <v>2548</v>
      </c>
      <c r="D3522" s="38">
        <v>50</v>
      </c>
      <c r="E3522" s="38" t="s">
        <v>792</v>
      </c>
    </row>
    <row r="3523" spans="1:5">
      <c r="A3523" s="38" t="s">
        <v>2711</v>
      </c>
      <c r="B3523" s="38" t="s">
        <v>2452</v>
      </c>
      <c r="C3523" s="38" t="s">
        <v>2548</v>
      </c>
      <c r="D3523" s="38">
        <v>50</v>
      </c>
      <c r="E3523" s="38" t="s">
        <v>792</v>
      </c>
    </row>
    <row r="3524" spans="1:5">
      <c r="A3524" s="38" t="s">
        <v>2710</v>
      </c>
      <c r="B3524" s="38" t="s">
        <v>2452</v>
      </c>
      <c r="C3524" s="38" t="s">
        <v>2546</v>
      </c>
      <c r="D3524" s="38">
        <v>50</v>
      </c>
      <c r="E3524" s="38" t="s">
        <v>792</v>
      </c>
    </row>
    <row r="3525" spans="1:5">
      <c r="A3525" s="38" t="s">
        <v>2709</v>
      </c>
      <c r="B3525" s="38" t="s">
        <v>2452</v>
      </c>
      <c r="C3525" s="38" t="s">
        <v>2546</v>
      </c>
      <c r="D3525" s="38">
        <v>50</v>
      </c>
      <c r="E3525" s="38" t="s">
        <v>792</v>
      </c>
    </row>
    <row r="3526" spans="1:5">
      <c r="A3526" s="38" t="s">
        <v>2708</v>
      </c>
      <c r="B3526" s="38" t="s">
        <v>2452</v>
      </c>
      <c r="C3526" s="38" t="s">
        <v>2544</v>
      </c>
      <c r="D3526" s="38">
        <v>50</v>
      </c>
      <c r="E3526" s="38" t="s">
        <v>792</v>
      </c>
    </row>
    <row r="3527" spans="1:5">
      <c r="A3527" s="38" t="s">
        <v>2707</v>
      </c>
      <c r="B3527" s="38" t="s">
        <v>2452</v>
      </c>
      <c r="C3527" s="38" t="s">
        <v>2544</v>
      </c>
      <c r="D3527" s="38">
        <v>50</v>
      </c>
      <c r="E3527" s="38" t="s">
        <v>792</v>
      </c>
    </row>
    <row r="3528" spans="1:5">
      <c r="A3528" s="38" t="s">
        <v>2706</v>
      </c>
      <c r="B3528" s="38" t="s">
        <v>2452</v>
      </c>
      <c r="C3528" s="38" t="s">
        <v>2542</v>
      </c>
      <c r="D3528" s="38">
        <v>50</v>
      </c>
      <c r="E3528" s="38" t="s">
        <v>792</v>
      </c>
    </row>
    <row r="3529" spans="1:5">
      <c r="A3529" s="38" t="s">
        <v>2705</v>
      </c>
      <c r="B3529" s="38" t="s">
        <v>2452</v>
      </c>
      <c r="C3529" s="38" t="s">
        <v>2542</v>
      </c>
      <c r="D3529" s="38">
        <v>50</v>
      </c>
      <c r="E3529" s="38" t="s">
        <v>792</v>
      </c>
    </row>
    <row r="3530" spans="1:5">
      <c r="A3530" s="38" t="s">
        <v>2704</v>
      </c>
      <c r="B3530" s="38" t="s">
        <v>2452</v>
      </c>
      <c r="C3530" s="38" t="s">
        <v>2540</v>
      </c>
      <c r="D3530" s="38">
        <v>50</v>
      </c>
      <c r="E3530" s="38" t="s">
        <v>792</v>
      </c>
    </row>
    <row r="3531" spans="1:5">
      <c r="A3531" s="38" t="s">
        <v>2703</v>
      </c>
      <c r="B3531" s="38" t="s">
        <v>2452</v>
      </c>
      <c r="C3531" s="38" t="s">
        <v>2540</v>
      </c>
      <c r="D3531" s="38">
        <v>50</v>
      </c>
      <c r="E3531" s="38" t="s">
        <v>792</v>
      </c>
    </row>
    <row r="3532" spans="1:5">
      <c r="A3532" s="38" t="s">
        <v>2702</v>
      </c>
      <c r="B3532" s="38" t="s">
        <v>2452</v>
      </c>
      <c r="C3532" s="38" t="s">
        <v>2538</v>
      </c>
      <c r="D3532" s="38">
        <v>50</v>
      </c>
      <c r="E3532" s="38" t="s">
        <v>792</v>
      </c>
    </row>
    <row r="3533" spans="1:5">
      <c r="A3533" s="38" t="s">
        <v>2701</v>
      </c>
      <c r="B3533" s="38" t="s">
        <v>2452</v>
      </c>
      <c r="C3533" s="38" t="s">
        <v>2538</v>
      </c>
      <c r="D3533" s="38">
        <v>50</v>
      </c>
      <c r="E3533" s="38" t="s">
        <v>792</v>
      </c>
    </row>
    <row r="3534" spans="1:5">
      <c r="A3534" s="38" t="s">
        <v>2700</v>
      </c>
      <c r="B3534" s="38" t="s">
        <v>2452</v>
      </c>
      <c r="C3534" s="38" t="s">
        <v>2536</v>
      </c>
      <c r="D3534" s="38">
        <v>50</v>
      </c>
      <c r="E3534" s="38" t="s">
        <v>792</v>
      </c>
    </row>
    <row r="3535" spans="1:5">
      <c r="A3535" s="38" t="s">
        <v>2699</v>
      </c>
      <c r="B3535" s="38" t="s">
        <v>2452</v>
      </c>
      <c r="C3535" s="38" t="s">
        <v>2536</v>
      </c>
      <c r="D3535" s="38">
        <v>50</v>
      </c>
      <c r="E3535" s="38" t="s">
        <v>792</v>
      </c>
    </row>
    <row r="3536" spans="1:5">
      <c r="A3536" s="38" t="s">
        <v>2698</v>
      </c>
      <c r="B3536" s="38" t="s">
        <v>2452</v>
      </c>
      <c r="C3536" s="38" t="s">
        <v>2534</v>
      </c>
      <c r="D3536" s="38">
        <v>50</v>
      </c>
      <c r="E3536" s="38" t="s">
        <v>792</v>
      </c>
    </row>
    <row r="3537" spans="1:5">
      <c r="A3537" s="38" t="s">
        <v>2697</v>
      </c>
      <c r="B3537" s="38" t="s">
        <v>2452</v>
      </c>
      <c r="C3537" s="38" t="s">
        <v>2534</v>
      </c>
      <c r="D3537" s="38">
        <v>50</v>
      </c>
      <c r="E3537" s="38" t="s">
        <v>792</v>
      </c>
    </row>
    <row r="3538" spans="1:5">
      <c r="A3538" s="38" t="s">
        <v>2696</v>
      </c>
      <c r="B3538" s="38" t="s">
        <v>2452</v>
      </c>
      <c r="C3538" s="38" t="s">
        <v>2532</v>
      </c>
      <c r="D3538" s="38">
        <v>50</v>
      </c>
      <c r="E3538" s="38" t="s">
        <v>792</v>
      </c>
    </row>
    <row r="3539" spans="1:5">
      <c r="A3539" s="38" t="s">
        <v>2695</v>
      </c>
      <c r="B3539" s="38" t="s">
        <v>2452</v>
      </c>
      <c r="C3539" s="38" t="s">
        <v>2532</v>
      </c>
      <c r="D3539" s="38">
        <v>50</v>
      </c>
      <c r="E3539" s="38" t="s">
        <v>792</v>
      </c>
    </row>
    <row r="3540" spans="1:5">
      <c r="A3540" s="38" t="s">
        <v>2694</v>
      </c>
      <c r="B3540" s="38" t="s">
        <v>2452</v>
      </c>
      <c r="C3540" s="38" t="s">
        <v>2530</v>
      </c>
      <c r="D3540" s="38">
        <v>50</v>
      </c>
      <c r="E3540" s="38" t="s">
        <v>792</v>
      </c>
    </row>
    <row r="3541" spans="1:5">
      <c r="A3541" s="38" t="s">
        <v>2693</v>
      </c>
      <c r="B3541" s="38" t="s">
        <v>2452</v>
      </c>
      <c r="C3541" s="38" t="s">
        <v>2530</v>
      </c>
      <c r="D3541" s="38">
        <v>50</v>
      </c>
      <c r="E3541" s="38" t="s">
        <v>792</v>
      </c>
    </row>
    <row r="3542" spans="1:5">
      <c r="A3542" s="38" t="s">
        <v>2692</v>
      </c>
      <c r="B3542" s="38" t="s">
        <v>2452</v>
      </c>
      <c r="C3542" s="38" t="s">
        <v>2528</v>
      </c>
      <c r="D3542" s="38">
        <v>50</v>
      </c>
      <c r="E3542" s="38" t="s">
        <v>792</v>
      </c>
    </row>
    <row r="3543" spans="1:5">
      <c r="A3543" s="38" t="s">
        <v>2691</v>
      </c>
      <c r="B3543" s="38" t="s">
        <v>2452</v>
      </c>
      <c r="C3543" s="38" t="s">
        <v>2528</v>
      </c>
      <c r="D3543" s="38">
        <v>50</v>
      </c>
      <c r="E3543" s="38" t="s">
        <v>792</v>
      </c>
    </row>
    <row r="3544" spans="1:5">
      <c r="A3544" s="38" t="s">
        <v>2690</v>
      </c>
      <c r="B3544" s="38" t="s">
        <v>2452</v>
      </c>
      <c r="C3544" s="38" t="s">
        <v>2526</v>
      </c>
      <c r="D3544" s="38">
        <v>50</v>
      </c>
      <c r="E3544" s="38" t="s">
        <v>792</v>
      </c>
    </row>
    <row r="3545" spans="1:5">
      <c r="A3545" s="38" t="s">
        <v>2689</v>
      </c>
      <c r="B3545" s="38" t="s">
        <v>2452</v>
      </c>
      <c r="C3545" s="38" t="s">
        <v>2526</v>
      </c>
      <c r="D3545" s="38">
        <v>50</v>
      </c>
      <c r="E3545" s="38" t="s">
        <v>792</v>
      </c>
    </row>
    <row r="3546" spans="1:5">
      <c r="A3546" s="38" t="s">
        <v>2688</v>
      </c>
      <c r="B3546" s="38" t="s">
        <v>2452</v>
      </c>
      <c r="C3546" s="38" t="s">
        <v>2524</v>
      </c>
      <c r="D3546" s="38">
        <v>50</v>
      </c>
      <c r="E3546" s="38" t="s">
        <v>792</v>
      </c>
    </row>
    <row r="3547" spans="1:5">
      <c r="A3547" s="38" t="s">
        <v>2687</v>
      </c>
      <c r="B3547" s="38" t="s">
        <v>2452</v>
      </c>
      <c r="C3547" s="38" t="s">
        <v>2524</v>
      </c>
      <c r="D3547" s="38">
        <v>50</v>
      </c>
      <c r="E3547" s="38" t="s">
        <v>792</v>
      </c>
    </row>
    <row r="3548" spans="1:5">
      <c r="A3548" s="38" t="s">
        <v>2686</v>
      </c>
      <c r="B3548" s="38" t="s">
        <v>2452</v>
      </c>
      <c r="C3548" s="38" t="s">
        <v>2522</v>
      </c>
      <c r="D3548" s="38">
        <v>50</v>
      </c>
      <c r="E3548" s="38" t="s">
        <v>792</v>
      </c>
    </row>
    <row r="3549" spans="1:5">
      <c r="A3549" s="38" t="s">
        <v>2685</v>
      </c>
      <c r="B3549" s="38" t="s">
        <v>2452</v>
      </c>
      <c r="C3549" s="38" t="s">
        <v>2522</v>
      </c>
      <c r="D3549" s="38">
        <v>50</v>
      </c>
      <c r="E3549" s="38" t="s">
        <v>792</v>
      </c>
    </row>
    <row r="3550" spans="1:5">
      <c r="A3550" s="38" t="s">
        <v>2684</v>
      </c>
      <c r="B3550" s="38" t="s">
        <v>2452</v>
      </c>
      <c r="C3550" s="38" t="s">
        <v>2520</v>
      </c>
      <c r="D3550" s="38">
        <v>50</v>
      </c>
      <c r="E3550" s="38" t="s">
        <v>792</v>
      </c>
    </row>
    <row r="3551" spans="1:5">
      <c r="A3551" s="38" t="s">
        <v>2683</v>
      </c>
      <c r="B3551" s="38" t="s">
        <v>2452</v>
      </c>
      <c r="C3551" s="38" t="s">
        <v>2520</v>
      </c>
      <c r="D3551" s="38">
        <v>50</v>
      </c>
      <c r="E3551" s="38" t="s">
        <v>792</v>
      </c>
    </row>
    <row r="3552" spans="1:5">
      <c r="A3552" s="38" t="s">
        <v>2682</v>
      </c>
      <c r="B3552" s="38" t="s">
        <v>2452</v>
      </c>
      <c r="C3552" s="38" t="s">
        <v>2518</v>
      </c>
      <c r="D3552" s="38">
        <v>50</v>
      </c>
      <c r="E3552" s="38" t="s">
        <v>792</v>
      </c>
    </row>
    <row r="3553" spans="1:5">
      <c r="A3553" s="38" t="s">
        <v>2681</v>
      </c>
      <c r="B3553" s="38" t="s">
        <v>2452</v>
      </c>
      <c r="C3553" s="38" t="s">
        <v>2518</v>
      </c>
      <c r="D3553" s="38">
        <v>50</v>
      </c>
      <c r="E3553" s="38" t="s">
        <v>792</v>
      </c>
    </row>
    <row r="3554" spans="1:5">
      <c r="A3554" s="38" t="s">
        <v>2680</v>
      </c>
      <c r="B3554" s="38" t="s">
        <v>2452</v>
      </c>
      <c r="C3554" s="38" t="s">
        <v>2516</v>
      </c>
      <c r="D3554" s="38">
        <v>50</v>
      </c>
      <c r="E3554" s="38" t="s">
        <v>792</v>
      </c>
    </row>
    <row r="3555" spans="1:5">
      <c r="A3555" s="38" t="s">
        <v>2679</v>
      </c>
      <c r="B3555" s="38" t="s">
        <v>2452</v>
      </c>
      <c r="C3555" s="38" t="s">
        <v>2516</v>
      </c>
      <c r="D3555" s="38">
        <v>50</v>
      </c>
      <c r="E3555" s="38" t="s">
        <v>792</v>
      </c>
    </row>
    <row r="3556" spans="1:5">
      <c r="A3556" s="38" t="s">
        <v>2678</v>
      </c>
      <c r="B3556" s="38" t="s">
        <v>2452</v>
      </c>
      <c r="C3556" s="38" t="s">
        <v>2514</v>
      </c>
      <c r="D3556" s="38">
        <v>50</v>
      </c>
      <c r="E3556" s="38" t="s">
        <v>792</v>
      </c>
    </row>
    <row r="3557" spans="1:5">
      <c r="A3557" s="38" t="s">
        <v>2677</v>
      </c>
      <c r="B3557" s="38" t="s">
        <v>2452</v>
      </c>
      <c r="C3557" s="38" t="s">
        <v>2514</v>
      </c>
      <c r="D3557" s="38">
        <v>50</v>
      </c>
      <c r="E3557" s="38" t="s">
        <v>792</v>
      </c>
    </row>
    <row r="3558" spans="1:5">
      <c r="A3558" s="38" t="s">
        <v>2676</v>
      </c>
      <c r="B3558" s="38" t="s">
        <v>2452</v>
      </c>
      <c r="C3558" s="38" t="s">
        <v>2512</v>
      </c>
      <c r="D3558" s="38">
        <v>50</v>
      </c>
      <c r="E3558" s="38" t="s">
        <v>792</v>
      </c>
    </row>
    <row r="3559" spans="1:5">
      <c r="A3559" s="38" t="s">
        <v>2675</v>
      </c>
      <c r="B3559" s="38" t="s">
        <v>2452</v>
      </c>
      <c r="C3559" s="38" t="s">
        <v>2512</v>
      </c>
      <c r="D3559" s="38">
        <v>50</v>
      </c>
      <c r="E3559" s="38" t="s">
        <v>792</v>
      </c>
    </row>
    <row r="3560" spans="1:5">
      <c r="A3560" s="38" t="s">
        <v>2674</v>
      </c>
      <c r="B3560" s="38" t="s">
        <v>2452</v>
      </c>
      <c r="C3560" s="38" t="s">
        <v>2510</v>
      </c>
      <c r="D3560" s="38">
        <v>50</v>
      </c>
      <c r="E3560" s="38" t="s">
        <v>792</v>
      </c>
    </row>
    <row r="3561" spans="1:5">
      <c r="A3561" s="38" t="s">
        <v>2673</v>
      </c>
      <c r="B3561" s="38" t="s">
        <v>2452</v>
      </c>
      <c r="C3561" s="38" t="s">
        <v>2510</v>
      </c>
      <c r="D3561" s="38">
        <v>50</v>
      </c>
      <c r="E3561" s="38" t="s">
        <v>792</v>
      </c>
    </row>
    <row r="3562" spans="1:5">
      <c r="A3562" s="38" t="s">
        <v>455</v>
      </c>
      <c r="B3562" s="38" t="s">
        <v>2452</v>
      </c>
      <c r="C3562" s="38" t="s">
        <v>2509</v>
      </c>
      <c r="D3562" s="38">
        <v>50</v>
      </c>
      <c r="E3562" s="38" t="s">
        <v>792</v>
      </c>
    </row>
    <row r="3563" spans="1:5">
      <c r="A3563" s="38" t="s">
        <v>2672</v>
      </c>
      <c r="B3563" s="38" t="s">
        <v>2452</v>
      </c>
      <c r="C3563" s="38" t="s">
        <v>2509</v>
      </c>
      <c r="D3563" s="38">
        <v>50</v>
      </c>
      <c r="E3563" s="38" t="s">
        <v>792</v>
      </c>
    </row>
    <row r="3564" spans="1:5">
      <c r="A3564" s="38" t="s">
        <v>458</v>
      </c>
      <c r="B3564" s="38" t="s">
        <v>2452</v>
      </c>
      <c r="C3564" s="38" t="s">
        <v>2508</v>
      </c>
      <c r="D3564" s="38">
        <v>50</v>
      </c>
      <c r="E3564" s="38" t="s">
        <v>792</v>
      </c>
    </row>
    <row r="3565" spans="1:5">
      <c r="A3565" s="38" t="s">
        <v>2671</v>
      </c>
      <c r="B3565" s="38" t="s">
        <v>2452</v>
      </c>
      <c r="C3565" s="38" t="s">
        <v>2508</v>
      </c>
      <c r="D3565" s="38">
        <v>50</v>
      </c>
      <c r="E3565" s="38" t="s">
        <v>792</v>
      </c>
    </row>
    <row r="3566" spans="1:5">
      <c r="A3566" s="38" t="s">
        <v>2670</v>
      </c>
      <c r="B3566" s="38" t="s">
        <v>2452</v>
      </c>
      <c r="C3566" s="38" t="s">
        <v>2504</v>
      </c>
      <c r="D3566" s="38">
        <v>50</v>
      </c>
      <c r="E3566" s="38" t="s">
        <v>792</v>
      </c>
    </row>
    <row r="3567" spans="1:5">
      <c r="A3567" s="38" t="s">
        <v>2669</v>
      </c>
      <c r="B3567" s="38" t="s">
        <v>2452</v>
      </c>
      <c r="C3567" s="38" t="s">
        <v>2502</v>
      </c>
      <c r="D3567" s="38">
        <v>50</v>
      </c>
      <c r="E3567" s="38" t="s">
        <v>792</v>
      </c>
    </row>
    <row r="3568" spans="1:5">
      <c r="A3568" s="38" t="s">
        <v>2668</v>
      </c>
      <c r="B3568" s="38" t="s">
        <v>2452</v>
      </c>
      <c r="C3568" s="38" t="s">
        <v>2500</v>
      </c>
      <c r="D3568" s="38">
        <v>50</v>
      </c>
      <c r="E3568" s="38" t="s">
        <v>792</v>
      </c>
    </row>
    <row r="3569" spans="1:5">
      <c r="A3569" s="38" t="s">
        <v>2667</v>
      </c>
      <c r="B3569" s="38" t="s">
        <v>2452</v>
      </c>
      <c r="C3569" s="38" t="s">
        <v>2498</v>
      </c>
      <c r="D3569" s="38">
        <v>50</v>
      </c>
      <c r="E3569" s="38" t="s">
        <v>792</v>
      </c>
    </row>
    <row r="3570" spans="1:5">
      <c r="A3570" s="38" t="s">
        <v>2666</v>
      </c>
      <c r="B3570" s="38" t="s">
        <v>2452</v>
      </c>
      <c r="C3570" s="38" t="s">
        <v>2496</v>
      </c>
      <c r="D3570" s="38">
        <v>50</v>
      </c>
      <c r="E3570" s="38" t="s">
        <v>792</v>
      </c>
    </row>
    <row r="3571" spans="1:5">
      <c r="A3571" s="38" t="s">
        <v>461</v>
      </c>
      <c r="B3571" s="38" t="s">
        <v>2452</v>
      </c>
      <c r="C3571" s="38" t="s">
        <v>2495</v>
      </c>
      <c r="D3571" s="38">
        <v>50</v>
      </c>
      <c r="E3571" s="38" t="s">
        <v>792</v>
      </c>
    </row>
    <row r="3572" spans="1:5">
      <c r="A3572" s="38" t="s">
        <v>464</v>
      </c>
      <c r="B3572" s="38" t="s">
        <v>2452</v>
      </c>
      <c r="C3572" s="38" t="s">
        <v>2494</v>
      </c>
      <c r="D3572" s="38">
        <v>50</v>
      </c>
      <c r="E3572" s="38" t="s">
        <v>792</v>
      </c>
    </row>
    <row r="3573" spans="1:5">
      <c r="A3573" s="38" t="s">
        <v>467</v>
      </c>
      <c r="B3573" s="38" t="s">
        <v>2452</v>
      </c>
      <c r="C3573" s="38" t="s">
        <v>2493</v>
      </c>
      <c r="D3573" s="38">
        <v>50</v>
      </c>
      <c r="E3573" s="38" t="s">
        <v>792</v>
      </c>
    </row>
    <row r="3574" spans="1:5">
      <c r="A3574" s="38" t="s">
        <v>2665</v>
      </c>
      <c r="B3574" s="38" t="s">
        <v>2452</v>
      </c>
      <c r="C3574" s="38" t="s">
        <v>2491</v>
      </c>
      <c r="D3574" s="38">
        <v>50</v>
      </c>
      <c r="E3574" s="38" t="s">
        <v>792</v>
      </c>
    </row>
    <row r="3575" spans="1:5">
      <c r="A3575" s="38" t="s">
        <v>2664</v>
      </c>
      <c r="B3575" s="38" t="s">
        <v>2452</v>
      </c>
      <c r="C3575" s="38" t="s">
        <v>2489</v>
      </c>
      <c r="D3575" s="38">
        <v>50</v>
      </c>
      <c r="E3575" s="38" t="s">
        <v>792</v>
      </c>
    </row>
    <row r="3576" spans="1:5">
      <c r="A3576" s="38" t="s">
        <v>2663</v>
      </c>
      <c r="B3576" s="38" t="s">
        <v>2452</v>
      </c>
      <c r="C3576" s="38" t="s">
        <v>2487</v>
      </c>
      <c r="D3576" s="38">
        <v>50</v>
      </c>
      <c r="E3576" s="38" t="s">
        <v>792</v>
      </c>
    </row>
    <row r="3577" spans="1:5">
      <c r="A3577" s="38" t="s">
        <v>470</v>
      </c>
      <c r="B3577" s="38" t="s">
        <v>2452</v>
      </c>
      <c r="C3577" s="38" t="s">
        <v>2486</v>
      </c>
      <c r="D3577" s="38">
        <v>50</v>
      </c>
      <c r="E3577" s="38" t="s">
        <v>792</v>
      </c>
    </row>
    <row r="3578" spans="1:5">
      <c r="A3578" s="38" t="s">
        <v>2662</v>
      </c>
      <c r="B3578" s="38" t="s">
        <v>2452</v>
      </c>
      <c r="C3578" s="38" t="s">
        <v>2484</v>
      </c>
      <c r="D3578" s="38">
        <v>50</v>
      </c>
      <c r="E3578" s="38" t="s">
        <v>792</v>
      </c>
    </row>
    <row r="3579" spans="1:5">
      <c r="A3579" s="38" t="s">
        <v>473</v>
      </c>
      <c r="B3579" s="38" t="s">
        <v>2452</v>
      </c>
      <c r="C3579" s="38" t="s">
        <v>2483</v>
      </c>
      <c r="D3579" s="38">
        <v>50</v>
      </c>
      <c r="E3579" s="38" t="s">
        <v>792</v>
      </c>
    </row>
    <row r="3580" spans="1:5">
      <c r="A3580" s="38" t="s">
        <v>476</v>
      </c>
      <c r="B3580" s="38" t="s">
        <v>2452</v>
      </c>
      <c r="C3580" s="38" t="s">
        <v>2482</v>
      </c>
      <c r="D3580" s="38">
        <v>50</v>
      </c>
      <c r="E3580" s="38" t="s">
        <v>792</v>
      </c>
    </row>
    <row r="3581" spans="1:5">
      <c r="A3581" s="38" t="s">
        <v>2661</v>
      </c>
      <c r="B3581" s="38" t="s">
        <v>2452</v>
      </c>
      <c r="C3581" s="38" t="s">
        <v>2480</v>
      </c>
      <c r="D3581" s="38">
        <v>50</v>
      </c>
      <c r="E3581" s="38" t="s">
        <v>792</v>
      </c>
    </row>
    <row r="3582" spans="1:5">
      <c r="A3582" s="38" t="s">
        <v>479</v>
      </c>
      <c r="B3582" s="38" t="s">
        <v>2452</v>
      </c>
      <c r="C3582" s="38" t="s">
        <v>2479</v>
      </c>
      <c r="D3582" s="38">
        <v>50</v>
      </c>
      <c r="E3582" s="38" t="s">
        <v>792</v>
      </c>
    </row>
    <row r="3583" spans="1:5">
      <c r="A3583" s="38" t="s">
        <v>482</v>
      </c>
      <c r="B3583" s="38" t="s">
        <v>2452</v>
      </c>
      <c r="C3583" s="38" t="s">
        <v>2478</v>
      </c>
      <c r="D3583" s="38">
        <v>50</v>
      </c>
      <c r="E3583" s="38" t="s">
        <v>792</v>
      </c>
    </row>
    <row r="3584" spans="1:5">
      <c r="A3584" s="38" t="s">
        <v>2660</v>
      </c>
      <c r="B3584" s="38" t="s">
        <v>2452</v>
      </c>
      <c r="C3584" s="38" t="s">
        <v>2476</v>
      </c>
      <c r="D3584" s="38">
        <v>50</v>
      </c>
      <c r="E3584" s="38" t="s">
        <v>792</v>
      </c>
    </row>
    <row r="3585" spans="1:5">
      <c r="A3585" s="38" t="s">
        <v>2659</v>
      </c>
      <c r="B3585" s="38" t="s">
        <v>2452</v>
      </c>
      <c r="C3585" s="38" t="s">
        <v>2474</v>
      </c>
      <c r="D3585" s="38">
        <v>50</v>
      </c>
      <c r="E3585" s="38" t="s">
        <v>792</v>
      </c>
    </row>
    <row r="3586" spans="1:5">
      <c r="A3586" s="38" t="s">
        <v>2658</v>
      </c>
      <c r="B3586" s="38" t="s">
        <v>2452</v>
      </c>
      <c r="C3586" s="38" t="s">
        <v>2472</v>
      </c>
      <c r="D3586" s="38">
        <v>50</v>
      </c>
      <c r="E3586" s="38" t="s">
        <v>792</v>
      </c>
    </row>
    <row r="3587" spans="1:5">
      <c r="A3587" s="38" t="s">
        <v>2657</v>
      </c>
      <c r="B3587" s="38" t="s">
        <v>2452</v>
      </c>
      <c r="C3587" s="38" t="s">
        <v>2470</v>
      </c>
      <c r="D3587" s="38">
        <v>50</v>
      </c>
      <c r="E3587" s="38" t="s">
        <v>792</v>
      </c>
    </row>
    <row r="3588" spans="1:5">
      <c r="A3588" s="38" t="s">
        <v>2656</v>
      </c>
      <c r="B3588" s="38" t="s">
        <v>2452</v>
      </c>
      <c r="C3588" s="38" t="s">
        <v>2468</v>
      </c>
      <c r="D3588" s="38">
        <v>50</v>
      </c>
      <c r="E3588" s="38" t="s">
        <v>792</v>
      </c>
    </row>
    <row r="3589" spans="1:5">
      <c r="A3589" s="38" t="s">
        <v>2655</v>
      </c>
      <c r="B3589" s="38" t="s">
        <v>2452</v>
      </c>
      <c r="C3589" s="38" t="s">
        <v>2466</v>
      </c>
      <c r="D3589" s="38">
        <v>50</v>
      </c>
      <c r="E3589" s="38" t="s">
        <v>792</v>
      </c>
    </row>
    <row r="3590" spans="1:5">
      <c r="A3590" s="38" t="s">
        <v>2654</v>
      </c>
      <c r="B3590" s="38" t="s">
        <v>2452</v>
      </c>
      <c r="C3590" s="38" t="s">
        <v>2464</v>
      </c>
      <c r="D3590" s="38">
        <v>50</v>
      </c>
      <c r="E3590" s="38" t="s">
        <v>792</v>
      </c>
    </row>
    <row r="3591" spans="1:5">
      <c r="A3591" s="38" t="s">
        <v>2653</v>
      </c>
      <c r="B3591" s="38" t="s">
        <v>2452</v>
      </c>
      <c r="C3591" s="38" t="s">
        <v>2462</v>
      </c>
      <c r="D3591" s="38">
        <v>50</v>
      </c>
      <c r="E3591" s="38" t="s">
        <v>792</v>
      </c>
    </row>
    <row r="3592" spans="1:5">
      <c r="A3592" s="38" t="s">
        <v>2652</v>
      </c>
      <c r="B3592" s="38" t="s">
        <v>2452</v>
      </c>
      <c r="C3592" s="38" t="s">
        <v>2462</v>
      </c>
      <c r="D3592" s="38">
        <v>50</v>
      </c>
      <c r="E3592" s="38" t="s">
        <v>792</v>
      </c>
    </row>
    <row r="3593" spans="1:5">
      <c r="A3593" s="38" t="s">
        <v>2651</v>
      </c>
      <c r="B3593" s="38" t="s">
        <v>2452</v>
      </c>
      <c r="C3593" s="38" t="s">
        <v>2460</v>
      </c>
      <c r="D3593" s="38">
        <v>50</v>
      </c>
      <c r="E3593" s="38" t="s">
        <v>792</v>
      </c>
    </row>
    <row r="3594" spans="1:5">
      <c r="A3594" s="38" t="s">
        <v>2650</v>
      </c>
      <c r="B3594" s="38" t="s">
        <v>2452</v>
      </c>
      <c r="C3594" s="38" t="s">
        <v>2460</v>
      </c>
      <c r="D3594" s="38">
        <v>50</v>
      </c>
      <c r="E3594" s="38" t="s">
        <v>792</v>
      </c>
    </row>
    <row r="3595" spans="1:5">
      <c r="A3595" s="38" t="s">
        <v>2649</v>
      </c>
      <c r="B3595" s="38" t="s">
        <v>2452</v>
      </c>
      <c r="C3595" s="38" t="s">
        <v>2458</v>
      </c>
      <c r="D3595" s="38">
        <v>50</v>
      </c>
      <c r="E3595" s="38" t="s">
        <v>792</v>
      </c>
    </row>
    <row r="3596" spans="1:5">
      <c r="A3596" s="38" t="s">
        <v>2648</v>
      </c>
      <c r="B3596" s="38" t="s">
        <v>2452</v>
      </c>
      <c r="C3596" s="38" t="s">
        <v>2458</v>
      </c>
      <c r="D3596" s="38">
        <v>50</v>
      </c>
      <c r="E3596" s="38" t="s">
        <v>792</v>
      </c>
    </row>
    <row r="3597" spans="1:5">
      <c r="A3597" s="38" t="s">
        <v>2647</v>
      </c>
      <c r="B3597" s="38" t="s">
        <v>2452</v>
      </c>
      <c r="C3597" s="38" t="s">
        <v>2456</v>
      </c>
      <c r="D3597" s="38">
        <v>50</v>
      </c>
      <c r="E3597" s="38" t="s">
        <v>792</v>
      </c>
    </row>
    <row r="3598" spans="1:5">
      <c r="A3598" s="38" t="s">
        <v>2646</v>
      </c>
      <c r="B3598" s="38" t="s">
        <v>2452</v>
      </c>
      <c r="C3598" s="38" t="s">
        <v>2456</v>
      </c>
      <c r="D3598" s="38">
        <v>50</v>
      </c>
      <c r="E3598" s="38" t="s">
        <v>792</v>
      </c>
    </row>
    <row r="3599" spans="1:5">
      <c r="A3599" s="38" t="s">
        <v>2645</v>
      </c>
      <c r="B3599" s="38" t="s">
        <v>2452</v>
      </c>
      <c r="C3599" s="38" t="s">
        <v>2454</v>
      </c>
      <c r="D3599" s="38">
        <v>50</v>
      </c>
      <c r="E3599" s="38" t="s">
        <v>792</v>
      </c>
    </row>
    <row r="3600" spans="1:5">
      <c r="A3600" s="38" t="s">
        <v>2644</v>
      </c>
      <c r="B3600" s="38" t="s">
        <v>2452</v>
      </c>
      <c r="C3600" s="38" t="s">
        <v>2454</v>
      </c>
      <c r="D3600" s="38">
        <v>50</v>
      </c>
      <c r="E3600" s="38" t="s">
        <v>792</v>
      </c>
    </row>
    <row r="3601" spans="1:5">
      <c r="A3601" s="38" t="s">
        <v>2643</v>
      </c>
      <c r="B3601" s="38" t="s">
        <v>2452</v>
      </c>
      <c r="C3601" s="38" t="s">
        <v>2451</v>
      </c>
      <c r="D3601" s="38">
        <v>50</v>
      </c>
      <c r="E3601" s="38" t="s">
        <v>792</v>
      </c>
    </row>
    <row r="3602" spans="1:5">
      <c r="A3602" s="38" t="s">
        <v>2642</v>
      </c>
      <c r="B3602" s="38" t="s">
        <v>2452</v>
      </c>
      <c r="C3602" s="38" t="s">
        <v>2451</v>
      </c>
      <c r="D3602" s="38">
        <v>50</v>
      </c>
      <c r="E3602" s="38" t="s">
        <v>792</v>
      </c>
    </row>
    <row r="3603" spans="1:5">
      <c r="A3603" s="38" t="s">
        <v>2641</v>
      </c>
      <c r="B3603" s="38" t="s">
        <v>2452</v>
      </c>
      <c r="C3603" s="38" t="s">
        <v>2548</v>
      </c>
      <c r="D3603" s="38">
        <v>50</v>
      </c>
      <c r="E3603" s="38" t="s">
        <v>792</v>
      </c>
    </row>
    <row r="3604" spans="1:5">
      <c r="A3604" s="38" t="s">
        <v>2640</v>
      </c>
      <c r="B3604" s="38" t="s">
        <v>2452</v>
      </c>
      <c r="C3604" s="38" t="s">
        <v>2546</v>
      </c>
      <c r="D3604" s="38">
        <v>50</v>
      </c>
      <c r="E3604" s="38" t="s">
        <v>792</v>
      </c>
    </row>
    <row r="3605" spans="1:5">
      <c r="A3605" s="38" t="s">
        <v>2639</v>
      </c>
      <c r="B3605" s="38" t="s">
        <v>2452</v>
      </c>
      <c r="C3605" s="38" t="s">
        <v>2544</v>
      </c>
      <c r="D3605" s="38">
        <v>50</v>
      </c>
      <c r="E3605" s="38" t="s">
        <v>792</v>
      </c>
    </row>
    <row r="3606" spans="1:5">
      <c r="A3606" s="38" t="s">
        <v>2638</v>
      </c>
      <c r="B3606" s="38" t="s">
        <v>2452</v>
      </c>
      <c r="C3606" s="38" t="s">
        <v>2542</v>
      </c>
      <c r="D3606" s="38">
        <v>50</v>
      </c>
      <c r="E3606" s="38" t="s">
        <v>792</v>
      </c>
    </row>
    <row r="3607" spans="1:5">
      <c r="A3607" s="38" t="s">
        <v>2637</v>
      </c>
      <c r="B3607" s="38" t="s">
        <v>2452</v>
      </c>
      <c r="C3607" s="38" t="s">
        <v>2540</v>
      </c>
      <c r="D3607" s="38">
        <v>50</v>
      </c>
      <c r="E3607" s="38" t="s">
        <v>792</v>
      </c>
    </row>
    <row r="3608" spans="1:5">
      <c r="A3608" s="38" t="s">
        <v>2636</v>
      </c>
      <c r="B3608" s="38" t="s">
        <v>2452</v>
      </c>
      <c r="C3608" s="38" t="s">
        <v>2530</v>
      </c>
      <c r="D3608" s="38">
        <v>50</v>
      </c>
      <c r="E3608" s="38" t="s">
        <v>792</v>
      </c>
    </row>
    <row r="3609" spans="1:5">
      <c r="A3609" s="38" t="s">
        <v>2635</v>
      </c>
      <c r="B3609" s="38" t="s">
        <v>2452</v>
      </c>
      <c r="C3609" s="38" t="s">
        <v>2528</v>
      </c>
      <c r="D3609" s="38">
        <v>50</v>
      </c>
      <c r="E3609" s="38" t="s">
        <v>792</v>
      </c>
    </row>
    <row r="3610" spans="1:5">
      <c r="A3610" s="38" t="s">
        <v>2634</v>
      </c>
      <c r="B3610" s="38" t="s">
        <v>2452</v>
      </c>
      <c r="C3610" s="38" t="s">
        <v>2526</v>
      </c>
      <c r="D3610" s="38">
        <v>50</v>
      </c>
      <c r="E3610" s="38" t="s">
        <v>792</v>
      </c>
    </row>
    <row r="3611" spans="1:5">
      <c r="A3611" s="38" t="s">
        <v>2633</v>
      </c>
      <c r="B3611" s="38" t="s">
        <v>2452</v>
      </c>
      <c r="C3611" s="38" t="s">
        <v>2524</v>
      </c>
      <c r="D3611" s="38">
        <v>50</v>
      </c>
      <c r="E3611" s="38" t="s">
        <v>792</v>
      </c>
    </row>
    <row r="3612" spans="1:5">
      <c r="A3612" s="38" t="s">
        <v>2632</v>
      </c>
      <c r="B3612" s="38" t="s">
        <v>2452</v>
      </c>
      <c r="C3612" s="38" t="s">
        <v>2522</v>
      </c>
      <c r="D3612" s="38">
        <v>50</v>
      </c>
      <c r="E3612" s="38" t="s">
        <v>792</v>
      </c>
    </row>
    <row r="3613" spans="1:5">
      <c r="A3613" s="38" t="s">
        <v>2631</v>
      </c>
      <c r="B3613" s="38" t="s">
        <v>2452</v>
      </c>
      <c r="C3613" s="38" t="s">
        <v>2520</v>
      </c>
      <c r="D3613" s="38">
        <v>50</v>
      </c>
      <c r="E3613" s="38" t="s">
        <v>792</v>
      </c>
    </row>
    <row r="3614" spans="1:5">
      <c r="A3614" s="38" t="s">
        <v>2630</v>
      </c>
      <c r="B3614" s="38" t="s">
        <v>2452</v>
      </c>
      <c r="C3614" s="38" t="s">
        <v>2518</v>
      </c>
      <c r="D3614" s="38">
        <v>50</v>
      </c>
      <c r="E3614" s="38" t="s">
        <v>792</v>
      </c>
    </row>
    <row r="3615" spans="1:5">
      <c r="A3615" s="38" t="s">
        <v>2629</v>
      </c>
      <c r="B3615" s="38" t="s">
        <v>2452</v>
      </c>
      <c r="C3615" s="38" t="s">
        <v>2516</v>
      </c>
      <c r="D3615" s="38">
        <v>50</v>
      </c>
      <c r="E3615" s="38" t="s">
        <v>792</v>
      </c>
    </row>
    <row r="3616" spans="1:5">
      <c r="A3616" s="38" t="s">
        <v>2628</v>
      </c>
      <c r="B3616" s="38" t="s">
        <v>2452</v>
      </c>
      <c r="C3616" s="38" t="s">
        <v>2514</v>
      </c>
      <c r="D3616" s="38">
        <v>50</v>
      </c>
      <c r="E3616" s="38" t="s">
        <v>792</v>
      </c>
    </row>
    <row r="3617" spans="1:5">
      <c r="A3617" s="38" t="s">
        <v>2627</v>
      </c>
      <c r="B3617" s="38" t="s">
        <v>2452</v>
      </c>
      <c r="C3617" s="38" t="s">
        <v>2512</v>
      </c>
      <c r="D3617" s="38">
        <v>50</v>
      </c>
      <c r="E3617" s="38" t="s">
        <v>792</v>
      </c>
    </row>
    <row r="3618" spans="1:5">
      <c r="A3618" s="38" t="s">
        <v>2626</v>
      </c>
      <c r="B3618" s="38" t="s">
        <v>2452</v>
      </c>
      <c r="C3618" s="38" t="s">
        <v>2510</v>
      </c>
      <c r="D3618" s="38">
        <v>50</v>
      </c>
      <c r="E3618" s="38" t="s">
        <v>792</v>
      </c>
    </row>
    <row r="3619" spans="1:5">
      <c r="A3619" s="38" t="s">
        <v>2625</v>
      </c>
      <c r="B3619" s="38" t="s">
        <v>2452</v>
      </c>
      <c r="C3619" s="38" t="s">
        <v>2509</v>
      </c>
      <c r="D3619" s="38">
        <v>50</v>
      </c>
      <c r="E3619" s="38" t="s">
        <v>792</v>
      </c>
    </row>
    <row r="3620" spans="1:5">
      <c r="A3620" s="38" t="s">
        <v>2624</v>
      </c>
      <c r="B3620" s="38" t="s">
        <v>2452</v>
      </c>
      <c r="C3620" s="38" t="s">
        <v>2508</v>
      </c>
      <c r="D3620" s="38">
        <v>50</v>
      </c>
      <c r="E3620" s="38" t="s">
        <v>792</v>
      </c>
    </row>
    <row r="3621" spans="1:5">
      <c r="A3621" s="38" t="s">
        <v>2623</v>
      </c>
      <c r="B3621" s="38" t="s">
        <v>2452</v>
      </c>
      <c r="C3621" s="38" t="s">
        <v>2506</v>
      </c>
      <c r="D3621" s="38">
        <v>50</v>
      </c>
      <c r="E3621" s="38" t="s">
        <v>792</v>
      </c>
    </row>
    <row r="3622" spans="1:5">
      <c r="A3622" s="38" t="s">
        <v>2622</v>
      </c>
      <c r="B3622" s="38" t="s">
        <v>2452</v>
      </c>
      <c r="C3622" s="38" t="s">
        <v>2504</v>
      </c>
      <c r="D3622" s="38">
        <v>50</v>
      </c>
      <c r="E3622" s="38" t="s">
        <v>792</v>
      </c>
    </row>
    <row r="3623" spans="1:5">
      <c r="A3623" s="38" t="s">
        <v>2621</v>
      </c>
      <c r="B3623" s="38" t="s">
        <v>2452</v>
      </c>
      <c r="C3623" s="38" t="s">
        <v>2502</v>
      </c>
      <c r="D3623" s="38">
        <v>50</v>
      </c>
      <c r="E3623" s="38" t="s">
        <v>792</v>
      </c>
    </row>
    <row r="3624" spans="1:5">
      <c r="A3624" s="38" t="s">
        <v>2620</v>
      </c>
      <c r="B3624" s="38" t="s">
        <v>2452</v>
      </c>
      <c r="C3624" s="38" t="s">
        <v>2500</v>
      </c>
      <c r="D3624" s="38">
        <v>50</v>
      </c>
      <c r="E3624" s="38" t="s">
        <v>792</v>
      </c>
    </row>
    <row r="3625" spans="1:5">
      <c r="A3625" s="38" t="s">
        <v>2619</v>
      </c>
      <c r="B3625" s="38" t="s">
        <v>2452</v>
      </c>
      <c r="C3625" s="38" t="s">
        <v>2498</v>
      </c>
      <c r="D3625" s="38">
        <v>50</v>
      </c>
      <c r="E3625" s="38" t="s">
        <v>792</v>
      </c>
    </row>
    <row r="3626" spans="1:5">
      <c r="A3626" s="38" t="s">
        <v>2618</v>
      </c>
      <c r="B3626" s="38" t="s">
        <v>2452</v>
      </c>
      <c r="C3626" s="38" t="s">
        <v>2496</v>
      </c>
      <c r="D3626" s="38">
        <v>50</v>
      </c>
      <c r="E3626" s="38" t="s">
        <v>792</v>
      </c>
    </row>
    <row r="3627" spans="1:5">
      <c r="A3627" s="38" t="s">
        <v>2617</v>
      </c>
      <c r="B3627" s="38" t="s">
        <v>2452</v>
      </c>
      <c r="C3627" s="38" t="s">
        <v>2494</v>
      </c>
      <c r="D3627" s="38">
        <v>50</v>
      </c>
      <c r="E3627" s="38" t="s">
        <v>792</v>
      </c>
    </row>
    <row r="3628" spans="1:5">
      <c r="A3628" s="38" t="s">
        <v>2616</v>
      </c>
      <c r="B3628" s="38" t="s">
        <v>2452</v>
      </c>
      <c r="C3628" s="38" t="s">
        <v>2493</v>
      </c>
      <c r="D3628" s="38">
        <v>50</v>
      </c>
      <c r="E3628" s="38" t="s">
        <v>792</v>
      </c>
    </row>
    <row r="3629" spans="1:5">
      <c r="A3629" s="38" t="s">
        <v>2615</v>
      </c>
      <c r="B3629" s="38" t="s">
        <v>2452</v>
      </c>
      <c r="C3629" s="38" t="s">
        <v>2491</v>
      </c>
      <c r="D3629" s="38">
        <v>50</v>
      </c>
      <c r="E3629" s="38" t="s">
        <v>792</v>
      </c>
    </row>
    <row r="3630" spans="1:5">
      <c r="A3630" s="38" t="s">
        <v>2614</v>
      </c>
      <c r="B3630" s="38" t="s">
        <v>2452</v>
      </c>
      <c r="C3630" s="38" t="s">
        <v>2489</v>
      </c>
      <c r="D3630" s="38">
        <v>50</v>
      </c>
      <c r="E3630" s="38" t="s">
        <v>792</v>
      </c>
    </row>
    <row r="3631" spans="1:5">
      <c r="A3631" s="38" t="s">
        <v>2613</v>
      </c>
      <c r="B3631" s="38" t="s">
        <v>2452</v>
      </c>
      <c r="C3631" s="38" t="s">
        <v>2487</v>
      </c>
      <c r="D3631" s="38">
        <v>50</v>
      </c>
      <c r="E3631" s="38" t="s">
        <v>792</v>
      </c>
    </row>
    <row r="3632" spans="1:5">
      <c r="A3632" s="38" t="s">
        <v>2612</v>
      </c>
      <c r="B3632" s="38" t="s">
        <v>2452</v>
      </c>
      <c r="C3632" s="38" t="s">
        <v>2486</v>
      </c>
      <c r="D3632" s="38">
        <v>50</v>
      </c>
      <c r="E3632" s="38" t="s">
        <v>792</v>
      </c>
    </row>
    <row r="3633" spans="1:5">
      <c r="A3633" s="38" t="s">
        <v>2611</v>
      </c>
      <c r="B3633" s="38" t="s">
        <v>2452</v>
      </c>
      <c r="C3633" s="38" t="s">
        <v>2484</v>
      </c>
      <c r="D3633" s="38">
        <v>50</v>
      </c>
      <c r="E3633" s="38" t="s">
        <v>792</v>
      </c>
    </row>
    <row r="3634" spans="1:5">
      <c r="A3634" s="38" t="s">
        <v>2610</v>
      </c>
      <c r="B3634" s="38" t="s">
        <v>2452</v>
      </c>
      <c r="C3634" s="38" t="s">
        <v>2483</v>
      </c>
      <c r="D3634" s="38">
        <v>50</v>
      </c>
      <c r="E3634" s="38" t="s">
        <v>792</v>
      </c>
    </row>
    <row r="3635" spans="1:5">
      <c r="A3635" s="38" t="s">
        <v>2609</v>
      </c>
      <c r="B3635" s="38" t="s">
        <v>2452</v>
      </c>
      <c r="C3635" s="38" t="s">
        <v>2482</v>
      </c>
      <c r="D3635" s="38">
        <v>50</v>
      </c>
      <c r="E3635" s="38" t="s">
        <v>792</v>
      </c>
    </row>
    <row r="3636" spans="1:5">
      <c r="A3636" s="38" t="s">
        <v>2608</v>
      </c>
      <c r="B3636" s="38" t="s">
        <v>2452</v>
      </c>
      <c r="C3636" s="38" t="s">
        <v>2480</v>
      </c>
      <c r="D3636" s="38">
        <v>50</v>
      </c>
      <c r="E3636" s="38" t="s">
        <v>792</v>
      </c>
    </row>
    <row r="3637" spans="1:5">
      <c r="A3637" s="38" t="s">
        <v>2607</v>
      </c>
      <c r="B3637" s="38" t="s">
        <v>2452</v>
      </c>
      <c r="C3637" s="38" t="s">
        <v>2479</v>
      </c>
      <c r="D3637" s="38">
        <v>50</v>
      </c>
      <c r="E3637" s="38" t="s">
        <v>792</v>
      </c>
    </row>
    <row r="3638" spans="1:5">
      <c r="A3638" s="38" t="s">
        <v>2606</v>
      </c>
      <c r="B3638" s="38" t="s">
        <v>2452</v>
      </c>
      <c r="C3638" s="38" t="s">
        <v>2478</v>
      </c>
      <c r="D3638" s="38">
        <v>50</v>
      </c>
      <c r="E3638" s="38" t="s">
        <v>792</v>
      </c>
    </row>
    <row r="3639" spans="1:5">
      <c r="A3639" s="38" t="s">
        <v>2605</v>
      </c>
      <c r="B3639" s="38" t="s">
        <v>2452</v>
      </c>
      <c r="C3639" s="38" t="s">
        <v>2476</v>
      </c>
      <c r="D3639" s="38">
        <v>50</v>
      </c>
      <c r="E3639" s="38" t="s">
        <v>792</v>
      </c>
    </row>
    <row r="3640" spans="1:5">
      <c r="A3640" s="38" t="s">
        <v>2604</v>
      </c>
      <c r="B3640" s="38" t="s">
        <v>2452</v>
      </c>
      <c r="C3640" s="38" t="s">
        <v>2474</v>
      </c>
      <c r="D3640" s="38">
        <v>50</v>
      </c>
      <c r="E3640" s="38" t="s">
        <v>792</v>
      </c>
    </row>
    <row r="3641" spans="1:5">
      <c r="A3641" s="38" t="s">
        <v>2603</v>
      </c>
      <c r="B3641" s="38" t="s">
        <v>2452</v>
      </c>
      <c r="C3641" s="38" t="s">
        <v>2472</v>
      </c>
      <c r="D3641" s="38">
        <v>50</v>
      </c>
      <c r="E3641" s="38" t="s">
        <v>792</v>
      </c>
    </row>
    <row r="3642" spans="1:5">
      <c r="A3642" s="38" t="s">
        <v>2602</v>
      </c>
      <c r="B3642" s="38" t="s">
        <v>2452</v>
      </c>
      <c r="C3642" s="38" t="s">
        <v>2470</v>
      </c>
      <c r="D3642" s="38">
        <v>50</v>
      </c>
      <c r="E3642" s="38" t="s">
        <v>792</v>
      </c>
    </row>
    <row r="3643" spans="1:5">
      <c r="A3643" s="38" t="s">
        <v>2601</v>
      </c>
      <c r="B3643" s="38" t="s">
        <v>2452</v>
      </c>
      <c r="C3643" s="38" t="s">
        <v>2468</v>
      </c>
      <c r="D3643" s="38">
        <v>50</v>
      </c>
      <c r="E3643" s="38" t="s">
        <v>792</v>
      </c>
    </row>
    <row r="3644" spans="1:5">
      <c r="A3644" s="38" t="s">
        <v>2600</v>
      </c>
      <c r="B3644" s="38" t="s">
        <v>2452</v>
      </c>
      <c r="C3644" s="38" t="s">
        <v>2466</v>
      </c>
      <c r="D3644" s="38">
        <v>50</v>
      </c>
      <c r="E3644" s="38" t="s">
        <v>792</v>
      </c>
    </row>
    <row r="3645" spans="1:5">
      <c r="A3645" s="38" t="s">
        <v>2599</v>
      </c>
      <c r="B3645" s="38" t="s">
        <v>2452</v>
      </c>
      <c r="C3645" s="38" t="s">
        <v>2464</v>
      </c>
      <c r="D3645" s="38">
        <v>50</v>
      </c>
      <c r="E3645" s="38" t="s">
        <v>792</v>
      </c>
    </row>
    <row r="3646" spans="1:5">
      <c r="A3646" s="38" t="s">
        <v>2598</v>
      </c>
      <c r="B3646" s="38" t="s">
        <v>2452</v>
      </c>
      <c r="C3646" s="38" t="s">
        <v>2462</v>
      </c>
      <c r="D3646" s="38">
        <v>50</v>
      </c>
      <c r="E3646" s="38" t="s">
        <v>792</v>
      </c>
    </row>
    <row r="3647" spans="1:5">
      <c r="A3647" s="38" t="s">
        <v>2597</v>
      </c>
      <c r="B3647" s="38" t="s">
        <v>2452</v>
      </c>
      <c r="C3647" s="38" t="s">
        <v>2460</v>
      </c>
      <c r="D3647" s="38">
        <v>50</v>
      </c>
      <c r="E3647" s="38" t="s">
        <v>792</v>
      </c>
    </row>
    <row r="3648" spans="1:5">
      <c r="A3648" s="38" t="s">
        <v>2596</v>
      </c>
      <c r="B3648" s="38" t="s">
        <v>2452</v>
      </c>
      <c r="C3648" s="38" t="s">
        <v>2458</v>
      </c>
      <c r="D3648" s="38">
        <v>50</v>
      </c>
      <c r="E3648" s="38" t="s">
        <v>792</v>
      </c>
    </row>
    <row r="3649" spans="1:5">
      <c r="A3649" s="38" t="s">
        <v>2595</v>
      </c>
      <c r="B3649" s="38" t="s">
        <v>2452</v>
      </c>
      <c r="C3649" s="38" t="s">
        <v>2456</v>
      </c>
      <c r="D3649" s="38">
        <v>50</v>
      </c>
      <c r="E3649" s="38" t="s">
        <v>792</v>
      </c>
    </row>
    <row r="3650" spans="1:5">
      <c r="A3650" s="38" t="s">
        <v>2594</v>
      </c>
      <c r="B3650" s="38" t="s">
        <v>2452</v>
      </c>
      <c r="C3650" s="38" t="s">
        <v>2454</v>
      </c>
      <c r="D3650" s="38">
        <v>50</v>
      </c>
      <c r="E3650" s="38" t="s">
        <v>792</v>
      </c>
    </row>
    <row r="3651" spans="1:5">
      <c r="A3651" s="38" t="s">
        <v>2593</v>
      </c>
      <c r="B3651" s="38" t="s">
        <v>2452</v>
      </c>
      <c r="C3651" s="38" t="s">
        <v>2451</v>
      </c>
      <c r="D3651" s="38">
        <v>50</v>
      </c>
      <c r="E3651" s="38" t="s">
        <v>792</v>
      </c>
    </row>
    <row r="3652" spans="1:5">
      <c r="A3652" s="38" t="s">
        <v>2592</v>
      </c>
      <c r="B3652" s="38" t="s">
        <v>2452</v>
      </c>
      <c r="C3652" s="38" t="s">
        <v>2548</v>
      </c>
      <c r="D3652" s="38">
        <v>50</v>
      </c>
      <c r="E3652" s="38" t="s">
        <v>792</v>
      </c>
    </row>
    <row r="3653" spans="1:5">
      <c r="A3653" s="38" t="s">
        <v>2591</v>
      </c>
      <c r="B3653" s="38" t="s">
        <v>2452</v>
      </c>
      <c r="C3653" s="38" t="s">
        <v>2546</v>
      </c>
      <c r="D3653" s="38">
        <v>50</v>
      </c>
      <c r="E3653" s="38" t="s">
        <v>792</v>
      </c>
    </row>
    <row r="3654" spans="1:5">
      <c r="A3654" s="38" t="s">
        <v>2590</v>
      </c>
      <c r="B3654" s="38" t="s">
        <v>2452</v>
      </c>
      <c r="C3654" s="38" t="s">
        <v>2544</v>
      </c>
      <c r="D3654" s="38">
        <v>50</v>
      </c>
      <c r="E3654" s="38" t="s">
        <v>792</v>
      </c>
    </row>
    <row r="3655" spans="1:5">
      <c r="A3655" s="38" t="s">
        <v>2589</v>
      </c>
      <c r="B3655" s="38" t="s">
        <v>2452</v>
      </c>
      <c r="C3655" s="38" t="s">
        <v>2542</v>
      </c>
      <c r="D3655" s="38">
        <v>50</v>
      </c>
      <c r="E3655" s="38" t="s">
        <v>792</v>
      </c>
    </row>
    <row r="3656" spans="1:5">
      <c r="A3656" s="38" t="s">
        <v>2588</v>
      </c>
      <c r="B3656" s="38" t="s">
        <v>2452</v>
      </c>
      <c r="C3656" s="38" t="s">
        <v>2540</v>
      </c>
      <c r="D3656" s="38">
        <v>50</v>
      </c>
      <c r="E3656" s="38" t="s">
        <v>792</v>
      </c>
    </row>
    <row r="3657" spans="1:5">
      <c r="A3657" s="38" t="s">
        <v>2587</v>
      </c>
      <c r="B3657" s="38" t="s">
        <v>2452</v>
      </c>
      <c r="C3657" s="38" t="s">
        <v>2538</v>
      </c>
      <c r="D3657" s="38">
        <v>50</v>
      </c>
      <c r="E3657" s="38" t="s">
        <v>792</v>
      </c>
    </row>
    <row r="3658" spans="1:5">
      <c r="A3658" s="38" t="s">
        <v>2586</v>
      </c>
      <c r="B3658" s="38" t="s">
        <v>2452</v>
      </c>
      <c r="C3658" s="38" t="s">
        <v>2536</v>
      </c>
      <c r="D3658" s="38">
        <v>50</v>
      </c>
      <c r="E3658" s="38" t="s">
        <v>792</v>
      </c>
    </row>
    <row r="3659" spans="1:5">
      <c r="A3659" s="38" t="s">
        <v>2585</v>
      </c>
      <c r="B3659" s="38" t="s">
        <v>2452</v>
      </c>
      <c r="C3659" s="38" t="s">
        <v>2534</v>
      </c>
      <c r="D3659" s="38">
        <v>50</v>
      </c>
      <c r="E3659" s="38" t="s">
        <v>792</v>
      </c>
    </row>
    <row r="3660" spans="1:5">
      <c r="A3660" s="38" t="s">
        <v>2584</v>
      </c>
      <c r="B3660" s="38" t="s">
        <v>2452</v>
      </c>
      <c r="C3660" s="38" t="s">
        <v>2532</v>
      </c>
      <c r="D3660" s="38">
        <v>50</v>
      </c>
      <c r="E3660" s="38" t="s">
        <v>792</v>
      </c>
    </row>
    <row r="3661" spans="1:5">
      <c r="A3661" s="38" t="s">
        <v>2583</v>
      </c>
      <c r="B3661" s="38" t="s">
        <v>2452</v>
      </c>
      <c r="C3661" s="38" t="s">
        <v>2530</v>
      </c>
      <c r="D3661" s="38">
        <v>50</v>
      </c>
      <c r="E3661" s="38" t="s">
        <v>792</v>
      </c>
    </row>
    <row r="3662" spans="1:5">
      <c r="A3662" s="38" t="s">
        <v>2582</v>
      </c>
      <c r="B3662" s="38" t="s">
        <v>2452</v>
      </c>
      <c r="C3662" s="38" t="s">
        <v>2528</v>
      </c>
      <c r="D3662" s="38">
        <v>50</v>
      </c>
      <c r="E3662" s="38" t="s">
        <v>792</v>
      </c>
    </row>
    <row r="3663" spans="1:5">
      <c r="A3663" s="38" t="s">
        <v>2581</v>
      </c>
      <c r="B3663" s="38" t="s">
        <v>2452</v>
      </c>
      <c r="C3663" s="38" t="s">
        <v>2526</v>
      </c>
      <c r="D3663" s="38">
        <v>50</v>
      </c>
      <c r="E3663" s="38" t="s">
        <v>792</v>
      </c>
    </row>
    <row r="3664" spans="1:5">
      <c r="A3664" s="38" t="s">
        <v>2580</v>
      </c>
      <c r="B3664" s="38" t="s">
        <v>2452</v>
      </c>
      <c r="C3664" s="38" t="s">
        <v>2524</v>
      </c>
      <c r="D3664" s="38">
        <v>50</v>
      </c>
      <c r="E3664" s="38" t="s">
        <v>792</v>
      </c>
    </row>
    <row r="3665" spans="1:5">
      <c r="A3665" s="38" t="s">
        <v>2579</v>
      </c>
      <c r="B3665" s="38" t="s">
        <v>2452</v>
      </c>
      <c r="C3665" s="38" t="s">
        <v>2522</v>
      </c>
      <c r="D3665" s="38">
        <v>50</v>
      </c>
      <c r="E3665" s="38" t="s">
        <v>792</v>
      </c>
    </row>
    <row r="3666" spans="1:5">
      <c r="A3666" s="38" t="s">
        <v>2578</v>
      </c>
      <c r="B3666" s="38" t="s">
        <v>2452</v>
      </c>
      <c r="C3666" s="38" t="s">
        <v>2520</v>
      </c>
      <c r="D3666" s="38">
        <v>50</v>
      </c>
      <c r="E3666" s="38" t="s">
        <v>792</v>
      </c>
    </row>
    <row r="3667" spans="1:5">
      <c r="A3667" s="38" t="s">
        <v>2577</v>
      </c>
      <c r="B3667" s="38" t="s">
        <v>2452</v>
      </c>
      <c r="C3667" s="38" t="s">
        <v>2518</v>
      </c>
      <c r="D3667" s="38">
        <v>50</v>
      </c>
      <c r="E3667" s="38" t="s">
        <v>792</v>
      </c>
    </row>
    <row r="3668" spans="1:5">
      <c r="A3668" s="38" t="s">
        <v>2576</v>
      </c>
      <c r="B3668" s="38" t="s">
        <v>2452</v>
      </c>
      <c r="C3668" s="38" t="s">
        <v>2516</v>
      </c>
      <c r="D3668" s="38">
        <v>50</v>
      </c>
      <c r="E3668" s="38" t="s">
        <v>792</v>
      </c>
    </row>
    <row r="3669" spans="1:5">
      <c r="A3669" s="38" t="s">
        <v>2575</v>
      </c>
      <c r="B3669" s="38" t="s">
        <v>2452</v>
      </c>
      <c r="C3669" s="38" t="s">
        <v>2514</v>
      </c>
      <c r="D3669" s="38">
        <v>50</v>
      </c>
      <c r="E3669" s="38" t="s">
        <v>792</v>
      </c>
    </row>
    <row r="3670" spans="1:5">
      <c r="A3670" s="38" t="s">
        <v>2574</v>
      </c>
      <c r="B3670" s="38" t="s">
        <v>2452</v>
      </c>
      <c r="C3670" s="38" t="s">
        <v>2512</v>
      </c>
      <c r="D3670" s="38">
        <v>50</v>
      </c>
      <c r="E3670" s="38" t="s">
        <v>792</v>
      </c>
    </row>
    <row r="3671" spans="1:5">
      <c r="A3671" s="38" t="s">
        <v>2573</v>
      </c>
      <c r="B3671" s="38" t="s">
        <v>2452</v>
      </c>
      <c r="C3671" s="38" t="s">
        <v>2510</v>
      </c>
      <c r="D3671" s="38">
        <v>50</v>
      </c>
      <c r="E3671" s="38" t="s">
        <v>792</v>
      </c>
    </row>
    <row r="3672" spans="1:5">
      <c r="A3672" s="38" t="s">
        <v>456</v>
      </c>
      <c r="B3672" s="38" t="s">
        <v>2452</v>
      </c>
      <c r="C3672" s="38" t="s">
        <v>2509</v>
      </c>
      <c r="D3672" s="38">
        <v>50</v>
      </c>
      <c r="E3672" s="38" t="s">
        <v>792</v>
      </c>
    </row>
    <row r="3673" spans="1:5">
      <c r="A3673" s="38" t="s">
        <v>459</v>
      </c>
      <c r="B3673" s="38" t="s">
        <v>2452</v>
      </c>
      <c r="C3673" s="38" t="s">
        <v>2508</v>
      </c>
      <c r="D3673" s="38">
        <v>50</v>
      </c>
      <c r="E3673" s="38" t="s">
        <v>792</v>
      </c>
    </row>
    <row r="3674" spans="1:5">
      <c r="A3674" s="38" t="s">
        <v>2572</v>
      </c>
      <c r="B3674" s="38" t="s">
        <v>2452</v>
      </c>
      <c r="C3674" s="38" t="s">
        <v>2504</v>
      </c>
      <c r="D3674" s="38">
        <v>50</v>
      </c>
      <c r="E3674" s="38" t="s">
        <v>792</v>
      </c>
    </row>
    <row r="3675" spans="1:5">
      <c r="A3675" s="38" t="s">
        <v>2571</v>
      </c>
      <c r="B3675" s="38" t="s">
        <v>2452</v>
      </c>
      <c r="C3675" s="38" t="s">
        <v>2502</v>
      </c>
      <c r="D3675" s="38">
        <v>50</v>
      </c>
      <c r="E3675" s="38" t="s">
        <v>792</v>
      </c>
    </row>
    <row r="3676" spans="1:5">
      <c r="A3676" s="38" t="s">
        <v>2570</v>
      </c>
      <c r="B3676" s="38" t="s">
        <v>2452</v>
      </c>
      <c r="C3676" s="38" t="s">
        <v>2500</v>
      </c>
      <c r="D3676" s="38">
        <v>50</v>
      </c>
      <c r="E3676" s="38" t="s">
        <v>792</v>
      </c>
    </row>
    <row r="3677" spans="1:5">
      <c r="A3677" s="38" t="s">
        <v>2569</v>
      </c>
      <c r="B3677" s="38" t="s">
        <v>2452</v>
      </c>
      <c r="C3677" s="38" t="s">
        <v>2498</v>
      </c>
      <c r="D3677" s="38">
        <v>50</v>
      </c>
      <c r="E3677" s="38" t="s">
        <v>792</v>
      </c>
    </row>
    <row r="3678" spans="1:5">
      <c r="A3678" s="38" t="s">
        <v>2568</v>
      </c>
      <c r="B3678" s="38" t="s">
        <v>2452</v>
      </c>
      <c r="C3678" s="38" t="s">
        <v>2496</v>
      </c>
      <c r="D3678" s="38">
        <v>50</v>
      </c>
      <c r="E3678" s="38" t="s">
        <v>792</v>
      </c>
    </row>
    <row r="3679" spans="1:5">
      <c r="A3679" s="38" t="s">
        <v>462</v>
      </c>
      <c r="B3679" s="38" t="s">
        <v>2452</v>
      </c>
      <c r="C3679" s="38" t="s">
        <v>2495</v>
      </c>
      <c r="D3679" s="38">
        <v>50</v>
      </c>
      <c r="E3679" s="38" t="s">
        <v>792</v>
      </c>
    </row>
    <row r="3680" spans="1:5">
      <c r="A3680" s="38" t="s">
        <v>465</v>
      </c>
      <c r="B3680" s="38" t="s">
        <v>2452</v>
      </c>
      <c r="C3680" s="38" t="s">
        <v>2494</v>
      </c>
      <c r="D3680" s="38">
        <v>50</v>
      </c>
      <c r="E3680" s="38" t="s">
        <v>792</v>
      </c>
    </row>
    <row r="3681" spans="1:5">
      <c r="A3681" s="38" t="s">
        <v>468</v>
      </c>
      <c r="B3681" s="38" t="s">
        <v>2452</v>
      </c>
      <c r="C3681" s="38" t="s">
        <v>2493</v>
      </c>
      <c r="D3681" s="38">
        <v>50</v>
      </c>
      <c r="E3681" s="38" t="s">
        <v>792</v>
      </c>
    </row>
    <row r="3682" spans="1:5">
      <c r="A3682" s="38" t="s">
        <v>2567</v>
      </c>
      <c r="B3682" s="38" t="s">
        <v>2452</v>
      </c>
      <c r="C3682" s="38" t="s">
        <v>2491</v>
      </c>
      <c r="D3682" s="38">
        <v>50</v>
      </c>
      <c r="E3682" s="38" t="s">
        <v>792</v>
      </c>
    </row>
    <row r="3683" spans="1:5">
      <c r="A3683" s="38" t="s">
        <v>2566</v>
      </c>
      <c r="B3683" s="38" t="s">
        <v>2452</v>
      </c>
      <c r="C3683" s="38" t="s">
        <v>2489</v>
      </c>
      <c r="D3683" s="38">
        <v>50</v>
      </c>
      <c r="E3683" s="38" t="s">
        <v>792</v>
      </c>
    </row>
    <row r="3684" spans="1:5">
      <c r="A3684" s="38" t="s">
        <v>2565</v>
      </c>
      <c r="B3684" s="38" t="s">
        <v>2452</v>
      </c>
      <c r="C3684" s="38" t="s">
        <v>2487</v>
      </c>
      <c r="D3684" s="38">
        <v>50</v>
      </c>
      <c r="E3684" s="38" t="s">
        <v>792</v>
      </c>
    </row>
    <row r="3685" spans="1:5">
      <c r="A3685" s="38" t="s">
        <v>471</v>
      </c>
      <c r="B3685" s="38" t="s">
        <v>2452</v>
      </c>
      <c r="C3685" s="38" t="s">
        <v>2486</v>
      </c>
      <c r="D3685" s="38">
        <v>50</v>
      </c>
      <c r="E3685" s="38" t="s">
        <v>792</v>
      </c>
    </row>
    <row r="3686" spans="1:5">
      <c r="A3686" s="38" t="s">
        <v>2564</v>
      </c>
      <c r="B3686" s="38" t="s">
        <v>2452</v>
      </c>
      <c r="C3686" s="38" t="s">
        <v>2484</v>
      </c>
      <c r="D3686" s="38">
        <v>50</v>
      </c>
      <c r="E3686" s="38" t="s">
        <v>792</v>
      </c>
    </row>
    <row r="3687" spans="1:5">
      <c r="A3687" s="38" t="s">
        <v>474</v>
      </c>
      <c r="B3687" s="38" t="s">
        <v>2452</v>
      </c>
      <c r="C3687" s="38" t="s">
        <v>2483</v>
      </c>
      <c r="D3687" s="38">
        <v>50</v>
      </c>
      <c r="E3687" s="38" t="s">
        <v>792</v>
      </c>
    </row>
    <row r="3688" spans="1:5">
      <c r="A3688" s="38" t="s">
        <v>477</v>
      </c>
      <c r="B3688" s="38" t="s">
        <v>2452</v>
      </c>
      <c r="C3688" s="38" t="s">
        <v>2482</v>
      </c>
      <c r="D3688" s="38">
        <v>50</v>
      </c>
      <c r="E3688" s="38" t="s">
        <v>792</v>
      </c>
    </row>
    <row r="3689" spans="1:5">
      <c r="A3689" s="38" t="s">
        <v>2563</v>
      </c>
      <c r="B3689" s="38" t="s">
        <v>2452</v>
      </c>
      <c r="C3689" s="38" t="s">
        <v>2480</v>
      </c>
      <c r="D3689" s="38">
        <v>50</v>
      </c>
      <c r="E3689" s="38" t="s">
        <v>792</v>
      </c>
    </row>
    <row r="3690" spans="1:5">
      <c r="A3690" s="38" t="s">
        <v>480</v>
      </c>
      <c r="B3690" s="38" t="s">
        <v>2452</v>
      </c>
      <c r="C3690" s="38" t="s">
        <v>2479</v>
      </c>
      <c r="D3690" s="38">
        <v>50</v>
      </c>
      <c r="E3690" s="38" t="s">
        <v>792</v>
      </c>
    </row>
    <row r="3691" spans="1:5">
      <c r="A3691" s="38" t="s">
        <v>483</v>
      </c>
      <c r="B3691" s="38" t="s">
        <v>2452</v>
      </c>
      <c r="C3691" s="38" t="s">
        <v>2478</v>
      </c>
      <c r="D3691" s="38">
        <v>50</v>
      </c>
      <c r="E3691" s="38" t="s">
        <v>792</v>
      </c>
    </row>
    <row r="3692" spans="1:5">
      <c r="A3692" s="38" t="s">
        <v>2562</v>
      </c>
      <c r="B3692" s="38" t="s">
        <v>2452</v>
      </c>
      <c r="C3692" s="38" t="s">
        <v>2476</v>
      </c>
      <c r="D3692" s="38">
        <v>50</v>
      </c>
      <c r="E3692" s="38" t="s">
        <v>792</v>
      </c>
    </row>
    <row r="3693" spans="1:5">
      <c r="A3693" s="38" t="s">
        <v>2561</v>
      </c>
      <c r="B3693" s="38" t="s">
        <v>2452</v>
      </c>
      <c r="C3693" s="38" t="s">
        <v>2474</v>
      </c>
      <c r="D3693" s="38">
        <v>50</v>
      </c>
      <c r="E3693" s="38" t="s">
        <v>792</v>
      </c>
    </row>
    <row r="3694" spans="1:5">
      <c r="A3694" s="38" t="s">
        <v>2560</v>
      </c>
      <c r="B3694" s="38" t="s">
        <v>2452</v>
      </c>
      <c r="C3694" s="38" t="s">
        <v>2472</v>
      </c>
      <c r="D3694" s="38">
        <v>50</v>
      </c>
      <c r="E3694" s="38" t="s">
        <v>792</v>
      </c>
    </row>
    <row r="3695" spans="1:5">
      <c r="A3695" s="38" t="s">
        <v>2559</v>
      </c>
      <c r="B3695" s="38" t="s">
        <v>2452</v>
      </c>
      <c r="C3695" s="38" t="s">
        <v>2470</v>
      </c>
      <c r="D3695" s="38">
        <v>50</v>
      </c>
      <c r="E3695" s="38" t="s">
        <v>792</v>
      </c>
    </row>
    <row r="3696" spans="1:5">
      <c r="A3696" s="38" t="s">
        <v>2558</v>
      </c>
      <c r="B3696" s="38" t="s">
        <v>2452</v>
      </c>
      <c r="C3696" s="38" t="s">
        <v>2468</v>
      </c>
      <c r="D3696" s="38">
        <v>50</v>
      </c>
      <c r="E3696" s="38" t="s">
        <v>792</v>
      </c>
    </row>
    <row r="3697" spans="1:5">
      <c r="A3697" s="38" t="s">
        <v>2557</v>
      </c>
      <c r="B3697" s="38" t="s">
        <v>2452</v>
      </c>
      <c r="C3697" s="38" t="s">
        <v>2466</v>
      </c>
      <c r="D3697" s="38">
        <v>50</v>
      </c>
      <c r="E3697" s="38" t="s">
        <v>792</v>
      </c>
    </row>
    <row r="3698" spans="1:5">
      <c r="A3698" s="38" t="s">
        <v>2556</v>
      </c>
      <c r="B3698" s="38" t="s">
        <v>2452</v>
      </c>
      <c r="C3698" s="38" t="s">
        <v>2464</v>
      </c>
      <c r="D3698" s="38">
        <v>50</v>
      </c>
      <c r="E3698" s="38" t="s">
        <v>792</v>
      </c>
    </row>
    <row r="3699" spans="1:5">
      <c r="A3699" s="38" t="s">
        <v>2555</v>
      </c>
      <c r="B3699" s="38" t="s">
        <v>2452</v>
      </c>
      <c r="C3699" s="38" t="s">
        <v>2462</v>
      </c>
      <c r="D3699" s="38">
        <v>50</v>
      </c>
      <c r="E3699" s="38" t="s">
        <v>792</v>
      </c>
    </row>
    <row r="3700" spans="1:5">
      <c r="A3700" s="38" t="s">
        <v>2554</v>
      </c>
      <c r="B3700" s="38" t="s">
        <v>2452</v>
      </c>
      <c r="C3700" s="38" t="s">
        <v>2460</v>
      </c>
      <c r="D3700" s="38">
        <v>50</v>
      </c>
      <c r="E3700" s="38" t="s">
        <v>792</v>
      </c>
    </row>
    <row r="3701" spans="1:5">
      <c r="A3701" s="38" t="s">
        <v>2553</v>
      </c>
      <c r="B3701" s="38" t="s">
        <v>2452</v>
      </c>
      <c r="C3701" s="38" t="s">
        <v>2458</v>
      </c>
      <c r="D3701" s="38">
        <v>50</v>
      </c>
      <c r="E3701" s="38" t="s">
        <v>792</v>
      </c>
    </row>
    <row r="3702" spans="1:5">
      <c r="A3702" s="38" t="s">
        <v>2552</v>
      </c>
      <c r="B3702" s="38" t="s">
        <v>2452</v>
      </c>
      <c r="C3702" s="38" t="s">
        <v>2456</v>
      </c>
      <c r="D3702" s="38">
        <v>50</v>
      </c>
      <c r="E3702" s="38" t="s">
        <v>792</v>
      </c>
    </row>
    <row r="3703" spans="1:5">
      <c r="A3703" s="38" t="s">
        <v>2551</v>
      </c>
      <c r="B3703" s="38" t="s">
        <v>2452</v>
      </c>
      <c r="C3703" s="38" t="s">
        <v>2454</v>
      </c>
      <c r="D3703" s="38">
        <v>50</v>
      </c>
      <c r="E3703" s="38" t="s">
        <v>792</v>
      </c>
    </row>
    <row r="3704" spans="1:5">
      <c r="A3704" s="38" t="s">
        <v>2550</v>
      </c>
      <c r="B3704" s="38" t="s">
        <v>2452</v>
      </c>
      <c r="C3704" s="38" t="s">
        <v>2451</v>
      </c>
      <c r="D3704" s="38">
        <v>50</v>
      </c>
      <c r="E3704" s="38" t="s">
        <v>792</v>
      </c>
    </row>
    <row r="3705" spans="1:5">
      <c r="A3705" s="38" t="s">
        <v>2549</v>
      </c>
      <c r="B3705" s="38" t="s">
        <v>2452</v>
      </c>
      <c r="C3705" s="38" t="s">
        <v>2548</v>
      </c>
      <c r="D3705" s="38">
        <v>50</v>
      </c>
      <c r="E3705" s="38" t="s">
        <v>792</v>
      </c>
    </row>
    <row r="3706" spans="1:5">
      <c r="A3706" s="38" t="s">
        <v>2547</v>
      </c>
      <c r="B3706" s="38" t="s">
        <v>2452</v>
      </c>
      <c r="C3706" s="38" t="s">
        <v>2546</v>
      </c>
      <c r="D3706" s="38">
        <v>50</v>
      </c>
      <c r="E3706" s="38" t="s">
        <v>792</v>
      </c>
    </row>
    <row r="3707" spans="1:5">
      <c r="A3707" s="38" t="s">
        <v>2545</v>
      </c>
      <c r="B3707" s="38" t="s">
        <v>2452</v>
      </c>
      <c r="C3707" s="38" t="s">
        <v>2544</v>
      </c>
      <c r="D3707" s="38">
        <v>50</v>
      </c>
      <c r="E3707" s="38" t="s">
        <v>792</v>
      </c>
    </row>
    <row r="3708" spans="1:5">
      <c r="A3708" s="38" t="s">
        <v>2543</v>
      </c>
      <c r="B3708" s="38" t="s">
        <v>2452</v>
      </c>
      <c r="C3708" s="38" t="s">
        <v>2542</v>
      </c>
      <c r="D3708" s="38">
        <v>50</v>
      </c>
      <c r="E3708" s="38" t="s">
        <v>792</v>
      </c>
    </row>
    <row r="3709" spans="1:5">
      <c r="A3709" s="38" t="s">
        <v>2541</v>
      </c>
      <c r="B3709" s="38" t="s">
        <v>2452</v>
      </c>
      <c r="C3709" s="38" t="s">
        <v>2540</v>
      </c>
      <c r="D3709" s="38">
        <v>50</v>
      </c>
      <c r="E3709" s="38" t="s">
        <v>792</v>
      </c>
    </row>
    <row r="3710" spans="1:5">
      <c r="A3710" s="38" t="s">
        <v>2539</v>
      </c>
      <c r="B3710" s="38" t="s">
        <v>2452</v>
      </c>
      <c r="C3710" s="38" t="s">
        <v>2538</v>
      </c>
      <c r="D3710" s="38">
        <v>50</v>
      </c>
      <c r="E3710" s="38" t="s">
        <v>792</v>
      </c>
    </row>
    <row r="3711" spans="1:5">
      <c r="A3711" s="38" t="s">
        <v>2537</v>
      </c>
      <c r="B3711" s="38" t="s">
        <v>2452</v>
      </c>
      <c r="C3711" s="38" t="s">
        <v>2536</v>
      </c>
      <c r="D3711" s="38">
        <v>50</v>
      </c>
      <c r="E3711" s="38" t="s">
        <v>792</v>
      </c>
    </row>
    <row r="3712" spans="1:5">
      <c r="A3712" s="38" t="s">
        <v>2535</v>
      </c>
      <c r="B3712" s="38" t="s">
        <v>2452</v>
      </c>
      <c r="C3712" s="38" t="s">
        <v>2534</v>
      </c>
      <c r="D3712" s="38">
        <v>50</v>
      </c>
      <c r="E3712" s="38" t="s">
        <v>792</v>
      </c>
    </row>
    <row r="3713" spans="1:5">
      <c r="A3713" s="38" t="s">
        <v>2533</v>
      </c>
      <c r="B3713" s="38" t="s">
        <v>2452</v>
      </c>
      <c r="C3713" s="38" t="s">
        <v>2532</v>
      </c>
      <c r="D3713" s="38">
        <v>50</v>
      </c>
      <c r="E3713" s="38" t="s">
        <v>792</v>
      </c>
    </row>
    <row r="3714" spans="1:5">
      <c r="A3714" s="38" t="s">
        <v>2531</v>
      </c>
      <c r="B3714" s="38" t="s">
        <v>2452</v>
      </c>
      <c r="C3714" s="38" t="s">
        <v>2530</v>
      </c>
      <c r="D3714" s="38">
        <v>50</v>
      </c>
      <c r="E3714" s="38" t="s">
        <v>792</v>
      </c>
    </row>
    <row r="3715" spans="1:5">
      <c r="A3715" s="38" t="s">
        <v>2529</v>
      </c>
      <c r="B3715" s="38" t="s">
        <v>2452</v>
      </c>
      <c r="C3715" s="38" t="s">
        <v>2528</v>
      </c>
      <c r="D3715" s="38">
        <v>50</v>
      </c>
      <c r="E3715" s="38" t="s">
        <v>792</v>
      </c>
    </row>
    <row r="3716" spans="1:5">
      <c r="A3716" s="38" t="s">
        <v>2527</v>
      </c>
      <c r="B3716" s="38" t="s">
        <v>2452</v>
      </c>
      <c r="C3716" s="38" t="s">
        <v>2526</v>
      </c>
      <c r="D3716" s="38">
        <v>50</v>
      </c>
      <c r="E3716" s="38" t="s">
        <v>792</v>
      </c>
    </row>
    <row r="3717" spans="1:5">
      <c r="A3717" s="38" t="s">
        <v>2525</v>
      </c>
      <c r="B3717" s="38" t="s">
        <v>2452</v>
      </c>
      <c r="C3717" s="38" t="s">
        <v>2524</v>
      </c>
      <c r="D3717" s="38">
        <v>50</v>
      </c>
      <c r="E3717" s="38" t="s">
        <v>792</v>
      </c>
    </row>
    <row r="3718" spans="1:5">
      <c r="A3718" s="38" t="s">
        <v>2523</v>
      </c>
      <c r="B3718" s="38" t="s">
        <v>2452</v>
      </c>
      <c r="C3718" s="38" t="s">
        <v>2522</v>
      </c>
      <c r="D3718" s="38">
        <v>50</v>
      </c>
      <c r="E3718" s="38" t="s">
        <v>792</v>
      </c>
    </row>
    <row r="3719" spans="1:5">
      <c r="A3719" s="38" t="s">
        <v>2521</v>
      </c>
      <c r="B3719" s="38" t="s">
        <v>2452</v>
      </c>
      <c r="C3719" s="38" t="s">
        <v>2520</v>
      </c>
      <c r="D3719" s="38">
        <v>50</v>
      </c>
      <c r="E3719" s="38" t="s">
        <v>792</v>
      </c>
    </row>
    <row r="3720" spans="1:5">
      <c r="A3720" s="38" t="s">
        <v>2519</v>
      </c>
      <c r="B3720" s="38" t="s">
        <v>2452</v>
      </c>
      <c r="C3720" s="38" t="s">
        <v>2518</v>
      </c>
      <c r="D3720" s="38">
        <v>50</v>
      </c>
      <c r="E3720" s="38" t="s">
        <v>792</v>
      </c>
    </row>
    <row r="3721" spans="1:5">
      <c r="A3721" s="38" t="s">
        <v>2517</v>
      </c>
      <c r="B3721" s="38" t="s">
        <v>2452</v>
      </c>
      <c r="C3721" s="38" t="s">
        <v>2516</v>
      </c>
      <c r="D3721" s="38">
        <v>50</v>
      </c>
      <c r="E3721" s="38" t="s">
        <v>792</v>
      </c>
    </row>
    <row r="3722" spans="1:5">
      <c r="A3722" s="38" t="s">
        <v>2515</v>
      </c>
      <c r="B3722" s="38" t="s">
        <v>2452</v>
      </c>
      <c r="C3722" s="38" t="s">
        <v>2514</v>
      </c>
      <c r="D3722" s="38">
        <v>50</v>
      </c>
      <c r="E3722" s="38" t="s">
        <v>792</v>
      </c>
    </row>
    <row r="3723" spans="1:5">
      <c r="A3723" s="38" t="s">
        <v>2513</v>
      </c>
      <c r="B3723" s="38" t="s">
        <v>2452</v>
      </c>
      <c r="C3723" s="38" t="s">
        <v>2512</v>
      </c>
      <c r="D3723" s="38">
        <v>50</v>
      </c>
      <c r="E3723" s="38" t="s">
        <v>792</v>
      </c>
    </row>
    <row r="3724" spans="1:5">
      <c r="A3724" s="38" t="s">
        <v>2511</v>
      </c>
      <c r="B3724" s="38" t="s">
        <v>2452</v>
      </c>
      <c r="C3724" s="38" t="s">
        <v>2510</v>
      </c>
      <c r="D3724" s="38">
        <v>50</v>
      </c>
      <c r="E3724" s="38" t="s">
        <v>792</v>
      </c>
    </row>
    <row r="3725" spans="1:5">
      <c r="A3725" s="38" t="s">
        <v>457</v>
      </c>
      <c r="B3725" s="38" t="s">
        <v>2452</v>
      </c>
      <c r="C3725" s="38" t="s">
        <v>2509</v>
      </c>
      <c r="D3725" s="38">
        <v>50</v>
      </c>
      <c r="E3725" s="38" t="s">
        <v>792</v>
      </c>
    </row>
    <row r="3726" spans="1:5">
      <c r="A3726" s="38" t="s">
        <v>460</v>
      </c>
      <c r="B3726" s="38" t="s">
        <v>2452</v>
      </c>
      <c r="C3726" s="38" t="s">
        <v>2508</v>
      </c>
      <c r="D3726" s="38">
        <v>50</v>
      </c>
      <c r="E3726" s="38" t="s">
        <v>792</v>
      </c>
    </row>
    <row r="3727" spans="1:5">
      <c r="A3727" s="38" t="s">
        <v>2507</v>
      </c>
      <c r="B3727" s="38" t="s">
        <v>2452</v>
      </c>
      <c r="C3727" s="38" t="s">
        <v>2506</v>
      </c>
      <c r="D3727" s="38">
        <v>50</v>
      </c>
      <c r="E3727" s="38" t="s">
        <v>792</v>
      </c>
    </row>
    <row r="3728" spans="1:5">
      <c r="A3728" s="38" t="s">
        <v>2505</v>
      </c>
      <c r="B3728" s="38" t="s">
        <v>2452</v>
      </c>
      <c r="C3728" s="38" t="s">
        <v>2504</v>
      </c>
      <c r="D3728" s="38">
        <v>50</v>
      </c>
      <c r="E3728" s="38" t="s">
        <v>792</v>
      </c>
    </row>
    <row r="3729" spans="1:5">
      <c r="A3729" s="38" t="s">
        <v>2503</v>
      </c>
      <c r="B3729" s="38" t="s">
        <v>2452</v>
      </c>
      <c r="C3729" s="38" t="s">
        <v>2502</v>
      </c>
      <c r="D3729" s="38">
        <v>50</v>
      </c>
      <c r="E3729" s="38" t="s">
        <v>792</v>
      </c>
    </row>
    <row r="3730" spans="1:5">
      <c r="A3730" s="38" t="s">
        <v>2501</v>
      </c>
      <c r="B3730" s="38" t="s">
        <v>2452</v>
      </c>
      <c r="C3730" s="38" t="s">
        <v>2500</v>
      </c>
      <c r="D3730" s="38">
        <v>50</v>
      </c>
      <c r="E3730" s="38" t="s">
        <v>792</v>
      </c>
    </row>
    <row r="3731" spans="1:5">
      <c r="A3731" s="38" t="s">
        <v>2499</v>
      </c>
      <c r="B3731" s="38" t="s">
        <v>2452</v>
      </c>
      <c r="C3731" s="38" t="s">
        <v>2498</v>
      </c>
      <c r="D3731" s="38">
        <v>50</v>
      </c>
      <c r="E3731" s="38" t="s">
        <v>792</v>
      </c>
    </row>
    <row r="3732" spans="1:5">
      <c r="A3732" s="38" t="s">
        <v>2497</v>
      </c>
      <c r="B3732" s="38" t="s">
        <v>2452</v>
      </c>
      <c r="C3732" s="38" t="s">
        <v>2496</v>
      </c>
      <c r="D3732" s="38">
        <v>50</v>
      </c>
      <c r="E3732" s="38" t="s">
        <v>792</v>
      </c>
    </row>
    <row r="3733" spans="1:5">
      <c r="A3733" s="38" t="s">
        <v>463</v>
      </c>
      <c r="B3733" s="38" t="s">
        <v>2452</v>
      </c>
      <c r="C3733" s="38" t="s">
        <v>2495</v>
      </c>
      <c r="D3733" s="38">
        <v>50</v>
      </c>
      <c r="E3733" s="38" t="s">
        <v>792</v>
      </c>
    </row>
    <row r="3734" spans="1:5">
      <c r="A3734" s="38" t="s">
        <v>466</v>
      </c>
      <c r="B3734" s="38" t="s">
        <v>2452</v>
      </c>
      <c r="C3734" s="38" t="s">
        <v>2494</v>
      </c>
      <c r="D3734" s="38">
        <v>50</v>
      </c>
      <c r="E3734" s="38" t="s">
        <v>792</v>
      </c>
    </row>
    <row r="3735" spans="1:5">
      <c r="A3735" s="38" t="s">
        <v>469</v>
      </c>
      <c r="B3735" s="38" t="s">
        <v>2452</v>
      </c>
      <c r="C3735" s="38" t="s">
        <v>2493</v>
      </c>
      <c r="D3735" s="38">
        <v>50</v>
      </c>
      <c r="E3735" s="38" t="s">
        <v>792</v>
      </c>
    </row>
    <row r="3736" spans="1:5">
      <c r="A3736" s="38" t="s">
        <v>2492</v>
      </c>
      <c r="B3736" s="38" t="s">
        <v>2452</v>
      </c>
      <c r="C3736" s="38" t="s">
        <v>2491</v>
      </c>
      <c r="D3736" s="38">
        <v>50</v>
      </c>
      <c r="E3736" s="38" t="s">
        <v>792</v>
      </c>
    </row>
    <row r="3737" spans="1:5">
      <c r="A3737" s="38" t="s">
        <v>2490</v>
      </c>
      <c r="B3737" s="38" t="s">
        <v>2452</v>
      </c>
      <c r="C3737" s="38" t="s">
        <v>2489</v>
      </c>
      <c r="D3737" s="38">
        <v>50</v>
      </c>
      <c r="E3737" s="38" t="s">
        <v>792</v>
      </c>
    </row>
    <row r="3738" spans="1:5">
      <c r="A3738" s="38" t="s">
        <v>2488</v>
      </c>
      <c r="B3738" s="38" t="s">
        <v>2452</v>
      </c>
      <c r="C3738" s="38" t="s">
        <v>2487</v>
      </c>
      <c r="D3738" s="38">
        <v>50</v>
      </c>
      <c r="E3738" s="38" t="s">
        <v>792</v>
      </c>
    </row>
    <row r="3739" spans="1:5">
      <c r="A3739" s="38" t="s">
        <v>472</v>
      </c>
      <c r="B3739" s="38" t="s">
        <v>2452</v>
      </c>
      <c r="C3739" s="38" t="s">
        <v>2486</v>
      </c>
      <c r="D3739" s="38">
        <v>50</v>
      </c>
      <c r="E3739" s="38" t="s">
        <v>792</v>
      </c>
    </row>
    <row r="3740" spans="1:5">
      <c r="A3740" s="38" t="s">
        <v>2485</v>
      </c>
      <c r="B3740" s="38" t="s">
        <v>2452</v>
      </c>
      <c r="C3740" s="38" t="s">
        <v>2484</v>
      </c>
      <c r="D3740" s="38">
        <v>50</v>
      </c>
      <c r="E3740" s="38" t="s">
        <v>792</v>
      </c>
    </row>
    <row r="3741" spans="1:5">
      <c r="A3741" s="38" t="s">
        <v>475</v>
      </c>
      <c r="B3741" s="38" t="s">
        <v>2452</v>
      </c>
      <c r="C3741" s="38" t="s">
        <v>2483</v>
      </c>
      <c r="D3741" s="38">
        <v>50</v>
      </c>
      <c r="E3741" s="38" t="s">
        <v>792</v>
      </c>
    </row>
    <row r="3742" spans="1:5">
      <c r="A3742" s="38" t="s">
        <v>478</v>
      </c>
      <c r="B3742" s="38" t="s">
        <v>2452</v>
      </c>
      <c r="C3742" s="38" t="s">
        <v>2482</v>
      </c>
      <c r="D3742" s="38">
        <v>50</v>
      </c>
      <c r="E3742" s="38" t="s">
        <v>792</v>
      </c>
    </row>
    <row r="3743" spans="1:5">
      <c r="A3743" s="38" t="s">
        <v>2481</v>
      </c>
      <c r="B3743" s="38" t="s">
        <v>2452</v>
      </c>
      <c r="C3743" s="38" t="s">
        <v>2480</v>
      </c>
      <c r="D3743" s="38">
        <v>50</v>
      </c>
      <c r="E3743" s="38" t="s">
        <v>792</v>
      </c>
    </row>
    <row r="3744" spans="1:5">
      <c r="A3744" s="38" t="s">
        <v>481</v>
      </c>
      <c r="B3744" s="38" t="s">
        <v>2452</v>
      </c>
      <c r="C3744" s="38" t="s">
        <v>2479</v>
      </c>
      <c r="D3744" s="38">
        <v>50</v>
      </c>
      <c r="E3744" s="38" t="s">
        <v>792</v>
      </c>
    </row>
    <row r="3745" spans="1:5">
      <c r="A3745" s="38" t="s">
        <v>484</v>
      </c>
      <c r="B3745" s="38" t="s">
        <v>2452</v>
      </c>
      <c r="C3745" s="38" t="s">
        <v>2478</v>
      </c>
      <c r="D3745" s="38">
        <v>50</v>
      </c>
      <c r="E3745" s="38" t="s">
        <v>792</v>
      </c>
    </row>
    <row r="3746" spans="1:5">
      <c r="A3746" s="38" t="s">
        <v>2477</v>
      </c>
      <c r="B3746" s="38" t="s">
        <v>2452</v>
      </c>
      <c r="C3746" s="38" t="s">
        <v>2476</v>
      </c>
      <c r="D3746" s="38">
        <v>50</v>
      </c>
      <c r="E3746" s="38" t="s">
        <v>792</v>
      </c>
    </row>
    <row r="3747" spans="1:5">
      <c r="A3747" s="38" t="s">
        <v>2475</v>
      </c>
      <c r="B3747" s="38" t="s">
        <v>2452</v>
      </c>
      <c r="C3747" s="38" t="s">
        <v>2474</v>
      </c>
      <c r="D3747" s="38">
        <v>50</v>
      </c>
      <c r="E3747" s="38" t="s">
        <v>792</v>
      </c>
    </row>
    <row r="3748" spans="1:5">
      <c r="A3748" s="38" t="s">
        <v>2473</v>
      </c>
      <c r="B3748" s="38" t="s">
        <v>2452</v>
      </c>
      <c r="C3748" s="38" t="s">
        <v>2472</v>
      </c>
      <c r="D3748" s="38">
        <v>50</v>
      </c>
      <c r="E3748" s="38" t="s">
        <v>792</v>
      </c>
    </row>
    <row r="3749" spans="1:5">
      <c r="A3749" s="38" t="s">
        <v>2471</v>
      </c>
      <c r="B3749" s="38" t="s">
        <v>2452</v>
      </c>
      <c r="C3749" s="38" t="s">
        <v>2470</v>
      </c>
      <c r="D3749" s="38">
        <v>50</v>
      </c>
      <c r="E3749" s="38" t="s">
        <v>792</v>
      </c>
    </row>
    <row r="3750" spans="1:5">
      <c r="A3750" s="38" t="s">
        <v>2469</v>
      </c>
      <c r="B3750" s="38" t="s">
        <v>2452</v>
      </c>
      <c r="C3750" s="38" t="s">
        <v>2468</v>
      </c>
      <c r="D3750" s="38">
        <v>50</v>
      </c>
      <c r="E3750" s="38" t="s">
        <v>792</v>
      </c>
    </row>
    <row r="3751" spans="1:5">
      <c r="A3751" s="38" t="s">
        <v>2467</v>
      </c>
      <c r="B3751" s="38" t="s">
        <v>2452</v>
      </c>
      <c r="C3751" s="38" t="s">
        <v>2466</v>
      </c>
      <c r="D3751" s="38">
        <v>50</v>
      </c>
      <c r="E3751" s="38" t="s">
        <v>792</v>
      </c>
    </row>
    <row r="3752" spans="1:5">
      <c r="A3752" s="38" t="s">
        <v>2465</v>
      </c>
      <c r="B3752" s="38" t="s">
        <v>2452</v>
      </c>
      <c r="C3752" s="38" t="s">
        <v>2464</v>
      </c>
      <c r="D3752" s="38">
        <v>50</v>
      </c>
      <c r="E3752" s="38" t="s">
        <v>792</v>
      </c>
    </row>
    <row r="3753" spans="1:5">
      <c r="A3753" s="38" t="s">
        <v>2463</v>
      </c>
      <c r="B3753" s="38" t="s">
        <v>2452</v>
      </c>
      <c r="C3753" s="38" t="s">
        <v>2462</v>
      </c>
      <c r="D3753" s="38">
        <v>50</v>
      </c>
      <c r="E3753" s="38" t="s">
        <v>792</v>
      </c>
    </row>
    <row r="3754" spans="1:5">
      <c r="A3754" s="38" t="s">
        <v>2461</v>
      </c>
      <c r="B3754" s="38" t="s">
        <v>2452</v>
      </c>
      <c r="C3754" s="38" t="s">
        <v>2460</v>
      </c>
      <c r="D3754" s="38">
        <v>50</v>
      </c>
      <c r="E3754" s="38" t="s">
        <v>792</v>
      </c>
    </row>
    <row r="3755" spans="1:5">
      <c r="A3755" s="38" t="s">
        <v>2459</v>
      </c>
      <c r="B3755" s="38" t="s">
        <v>2452</v>
      </c>
      <c r="C3755" s="38" t="s">
        <v>2458</v>
      </c>
      <c r="D3755" s="38">
        <v>50</v>
      </c>
      <c r="E3755" s="38" t="s">
        <v>792</v>
      </c>
    </row>
    <row r="3756" spans="1:5">
      <c r="A3756" s="38" t="s">
        <v>2457</v>
      </c>
      <c r="B3756" s="38" t="s">
        <v>2452</v>
      </c>
      <c r="C3756" s="38" t="s">
        <v>2456</v>
      </c>
      <c r="D3756" s="38">
        <v>50</v>
      </c>
      <c r="E3756" s="38" t="s">
        <v>792</v>
      </c>
    </row>
    <row r="3757" spans="1:5">
      <c r="A3757" s="38" t="s">
        <v>2455</v>
      </c>
      <c r="B3757" s="38" t="s">
        <v>2452</v>
      </c>
      <c r="C3757" s="38" t="s">
        <v>2454</v>
      </c>
      <c r="D3757" s="38">
        <v>50</v>
      </c>
      <c r="E3757" s="38" t="s">
        <v>792</v>
      </c>
    </row>
    <row r="3758" spans="1:5">
      <c r="A3758" s="38" t="s">
        <v>2453</v>
      </c>
      <c r="B3758" s="38" t="s">
        <v>2452</v>
      </c>
      <c r="C3758" s="38" t="s">
        <v>2451</v>
      </c>
      <c r="D3758" s="38">
        <v>50</v>
      </c>
      <c r="E3758" s="38" t="s">
        <v>792</v>
      </c>
    </row>
    <row r="3759" spans="1:5">
      <c r="A3759" s="38" t="s">
        <v>2450</v>
      </c>
      <c r="B3759" s="38" t="s">
        <v>2324</v>
      </c>
      <c r="C3759" s="38" t="s">
        <v>2423</v>
      </c>
      <c r="D3759" s="38">
        <v>50</v>
      </c>
      <c r="E3759" s="38" t="s">
        <v>792</v>
      </c>
    </row>
    <row r="3760" spans="1:5">
      <c r="A3760" s="38" t="s">
        <v>2449</v>
      </c>
      <c r="B3760" s="38" t="s">
        <v>2324</v>
      </c>
      <c r="C3760" s="38" t="s">
        <v>2421</v>
      </c>
      <c r="D3760" s="38">
        <v>50</v>
      </c>
      <c r="E3760" s="38" t="s">
        <v>792</v>
      </c>
    </row>
    <row r="3761" spans="1:5">
      <c r="A3761" s="38" t="s">
        <v>2448</v>
      </c>
      <c r="B3761" s="38" t="s">
        <v>2324</v>
      </c>
      <c r="C3761" s="38" t="s">
        <v>2419</v>
      </c>
      <c r="D3761" s="38">
        <v>50</v>
      </c>
      <c r="E3761" s="38" t="s">
        <v>792</v>
      </c>
    </row>
    <row r="3762" spans="1:5">
      <c r="A3762" s="38" t="s">
        <v>2447</v>
      </c>
      <c r="B3762" s="38" t="s">
        <v>2324</v>
      </c>
      <c r="C3762" s="38" t="s">
        <v>2417</v>
      </c>
      <c r="D3762" s="38">
        <v>50</v>
      </c>
      <c r="E3762" s="38" t="s">
        <v>792</v>
      </c>
    </row>
    <row r="3763" spans="1:5">
      <c r="A3763" s="38" t="s">
        <v>2446</v>
      </c>
      <c r="B3763" s="38" t="s">
        <v>2324</v>
      </c>
      <c r="C3763" s="38" t="s">
        <v>2415</v>
      </c>
      <c r="D3763" s="38">
        <v>50</v>
      </c>
      <c r="E3763" s="38" t="s">
        <v>792</v>
      </c>
    </row>
    <row r="3764" spans="1:5">
      <c r="A3764" s="38" t="s">
        <v>2445</v>
      </c>
      <c r="B3764" s="38" t="s">
        <v>2324</v>
      </c>
      <c r="C3764" s="38" t="s">
        <v>2411</v>
      </c>
      <c r="D3764" s="38">
        <v>50</v>
      </c>
      <c r="E3764" s="38" t="s">
        <v>792</v>
      </c>
    </row>
    <row r="3765" spans="1:5">
      <c r="A3765" s="38" t="s">
        <v>2444</v>
      </c>
      <c r="B3765" s="38" t="s">
        <v>2324</v>
      </c>
      <c r="C3765" s="38" t="s">
        <v>2409</v>
      </c>
      <c r="D3765" s="38">
        <v>50</v>
      </c>
      <c r="E3765" s="38" t="s">
        <v>792</v>
      </c>
    </row>
    <row r="3766" spans="1:5">
      <c r="A3766" s="38" t="s">
        <v>2443</v>
      </c>
      <c r="B3766" s="38" t="s">
        <v>2324</v>
      </c>
      <c r="C3766" s="38" t="s">
        <v>2405</v>
      </c>
      <c r="D3766" s="38">
        <v>50</v>
      </c>
      <c r="E3766" s="38" t="s">
        <v>792</v>
      </c>
    </row>
    <row r="3767" spans="1:5">
      <c r="A3767" s="38" t="s">
        <v>2442</v>
      </c>
      <c r="B3767" s="38" t="s">
        <v>2324</v>
      </c>
      <c r="C3767" s="38" t="s">
        <v>2401</v>
      </c>
      <c r="D3767" s="38">
        <v>50</v>
      </c>
      <c r="E3767" s="38" t="s">
        <v>792</v>
      </c>
    </row>
    <row r="3768" spans="1:5">
      <c r="A3768" s="38" t="s">
        <v>2441</v>
      </c>
      <c r="B3768" s="38" t="s">
        <v>2324</v>
      </c>
      <c r="C3768" s="38" t="s">
        <v>2352</v>
      </c>
      <c r="D3768" s="38">
        <v>50</v>
      </c>
      <c r="E3768" s="38" t="s">
        <v>792</v>
      </c>
    </row>
    <row r="3769" spans="1:5">
      <c r="A3769" s="38" t="s">
        <v>2440</v>
      </c>
      <c r="B3769" s="38" t="s">
        <v>2324</v>
      </c>
      <c r="C3769" s="38" t="s">
        <v>2350</v>
      </c>
      <c r="D3769" s="38">
        <v>50</v>
      </c>
      <c r="E3769" s="38" t="s">
        <v>792</v>
      </c>
    </row>
    <row r="3770" spans="1:5">
      <c r="A3770" s="38" t="s">
        <v>2439</v>
      </c>
      <c r="B3770" s="38" t="s">
        <v>2324</v>
      </c>
      <c r="C3770" s="38" t="s">
        <v>2348</v>
      </c>
      <c r="D3770" s="38">
        <v>50</v>
      </c>
      <c r="E3770" s="38" t="s">
        <v>792</v>
      </c>
    </row>
    <row r="3771" spans="1:5">
      <c r="A3771" s="38" t="s">
        <v>2438</v>
      </c>
      <c r="B3771" s="38" t="s">
        <v>2324</v>
      </c>
      <c r="C3771" s="38" t="s">
        <v>2346</v>
      </c>
      <c r="D3771" s="38">
        <v>50</v>
      </c>
      <c r="E3771" s="38" t="s">
        <v>792</v>
      </c>
    </row>
    <row r="3772" spans="1:5">
      <c r="A3772" s="38" t="s">
        <v>2437</v>
      </c>
      <c r="B3772" s="38" t="s">
        <v>2324</v>
      </c>
      <c r="C3772" s="38" t="s">
        <v>2344</v>
      </c>
      <c r="D3772" s="38">
        <v>50</v>
      </c>
      <c r="E3772" s="38" t="s">
        <v>792</v>
      </c>
    </row>
    <row r="3773" spans="1:5">
      <c r="A3773" s="38" t="s">
        <v>2436</v>
      </c>
      <c r="B3773" s="38" t="s">
        <v>2324</v>
      </c>
      <c r="C3773" s="38" t="s">
        <v>2342</v>
      </c>
      <c r="D3773" s="38">
        <v>50</v>
      </c>
      <c r="E3773" s="38" t="s">
        <v>792</v>
      </c>
    </row>
    <row r="3774" spans="1:5">
      <c r="A3774" s="38" t="s">
        <v>2435</v>
      </c>
      <c r="B3774" s="38" t="s">
        <v>2324</v>
      </c>
      <c r="C3774" s="38" t="s">
        <v>2340</v>
      </c>
      <c r="D3774" s="38">
        <v>50</v>
      </c>
      <c r="E3774" s="38" t="s">
        <v>792</v>
      </c>
    </row>
    <row r="3775" spans="1:5">
      <c r="A3775" s="38" t="s">
        <v>2434</v>
      </c>
      <c r="B3775" s="38" t="s">
        <v>2324</v>
      </c>
      <c r="C3775" s="38" t="s">
        <v>2338</v>
      </c>
      <c r="D3775" s="38">
        <v>50</v>
      </c>
      <c r="E3775" s="38" t="s">
        <v>792</v>
      </c>
    </row>
    <row r="3776" spans="1:5">
      <c r="A3776" s="38" t="s">
        <v>2433</v>
      </c>
      <c r="B3776" s="38" t="s">
        <v>2324</v>
      </c>
      <c r="C3776" s="38" t="s">
        <v>2336</v>
      </c>
      <c r="D3776" s="38">
        <v>50</v>
      </c>
      <c r="E3776" s="38" t="s">
        <v>792</v>
      </c>
    </row>
    <row r="3777" spans="1:5">
      <c r="A3777" s="38" t="s">
        <v>2432</v>
      </c>
      <c r="B3777" s="38" t="s">
        <v>2324</v>
      </c>
      <c r="C3777" s="38" t="s">
        <v>2334</v>
      </c>
      <c r="D3777" s="38">
        <v>50</v>
      </c>
      <c r="E3777" s="38" t="s">
        <v>792</v>
      </c>
    </row>
    <row r="3778" spans="1:5">
      <c r="A3778" s="38" t="s">
        <v>2431</v>
      </c>
      <c r="B3778" s="38" t="s">
        <v>2324</v>
      </c>
      <c r="C3778" s="38" t="s">
        <v>2332</v>
      </c>
      <c r="D3778" s="38">
        <v>50</v>
      </c>
      <c r="E3778" s="38" t="s">
        <v>792</v>
      </c>
    </row>
    <row r="3779" spans="1:5">
      <c r="A3779" s="38" t="s">
        <v>2430</v>
      </c>
      <c r="B3779" s="38" t="s">
        <v>2324</v>
      </c>
      <c r="C3779" s="38" t="s">
        <v>2330</v>
      </c>
      <c r="D3779" s="38">
        <v>50</v>
      </c>
      <c r="E3779" s="38" t="s">
        <v>792</v>
      </c>
    </row>
    <row r="3780" spans="1:5">
      <c r="A3780" s="38" t="s">
        <v>2429</v>
      </c>
      <c r="B3780" s="38" t="s">
        <v>2324</v>
      </c>
      <c r="C3780" s="38" t="s">
        <v>2328</v>
      </c>
      <c r="D3780" s="38">
        <v>50</v>
      </c>
      <c r="E3780" s="38" t="s">
        <v>792</v>
      </c>
    </row>
    <row r="3781" spans="1:5">
      <c r="A3781" s="38" t="s">
        <v>2428</v>
      </c>
      <c r="B3781" s="38" t="s">
        <v>2324</v>
      </c>
      <c r="C3781" s="38" t="s">
        <v>2326</v>
      </c>
      <c r="D3781" s="38">
        <v>50</v>
      </c>
      <c r="E3781" s="38" t="s">
        <v>792</v>
      </c>
    </row>
    <row r="3782" spans="1:5">
      <c r="A3782" s="38" t="s">
        <v>2427</v>
      </c>
      <c r="B3782" s="38" t="s">
        <v>2324</v>
      </c>
      <c r="C3782" s="38" t="s">
        <v>2323</v>
      </c>
      <c r="D3782" s="38">
        <v>50</v>
      </c>
      <c r="E3782" s="38" t="s">
        <v>792</v>
      </c>
    </row>
    <row r="3783" spans="1:5">
      <c r="A3783" s="38" t="s">
        <v>2426</v>
      </c>
      <c r="B3783" s="38" t="s">
        <v>2324</v>
      </c>
      <c r="C3783" s="38" t="s">
        <v>2425</v>
      </c>
      <c r="D3783" s="38">
        <v>50</v>
      </c>
      <c r="E3783" s="38" t="s">
        <v>792</v>
      </c>
    </row>
    <row r="3784" spans="1:5">
      <c r="A3784" s="38" t="s">
        <v>2424</v>
      </c>
      <c r="B3784" s="38" t="s">
        <v>2324</v>
      </c>
      <c r="C3784" s="38" t="s">
        <v>2423</v>
      </c>
      <c r="D3784" s="38">
        <v>50</v>
      </c>
      <c r="E3784" s="38" t="s">
        <v>792</v>
      </c>
    </row>
    <row r="3785" spans="1:5">
      <c r="A3785" s="38" t="s">
        <v>2422</v>
      </c>
      <c r="B3785" s="38" t="s">
        <v>2324</v>
      </c>
      <c r="C3785" s="38" t="s">
        <v>2421</v>
      </c>
      <c r="D3785" s="38">
        <v>50</v>
      </c>
      <c r="E3785" s="38" t="s">
        <v>792</v>
      </c>
    </row>
    <row r="3786" spans="1:5">
      <c r="A3786" s="38" t="s">
        <v>2420</v>
      </c>
      <c r="B3786" s="38" t="s">
        <v>2324</v>
      </c>
      <c r="C3786" s="38" t="s">
        <v>2419</v>
      </c>
      <c r="D3786" s="38">
        <v>50</v>
      </c>
      <c r="E3786" s="38" t="s">
        <v>792</v>
      </c>
    </row>
    <row r="3787" spans="1:5">
      <c r="A3787" s="38" t="s">
        <v>2418</v>
      </c>
      <c r="B3787" s="38" t="s">
        <v>2324</v>
      </c>
      <c r="C3787" s="38" t="s">
        <v>2417</v>
      </c>
      <c r="D3787" s="38">
        <v>50</v>
      </c>
      <c r="E3787" s="38" t="s">
        <v>792</v>
      </c>
    </row>
    <row r="3788" spans="1:5">
      <c r="A3788" s="38" t="s">
        <v>2416</v>
      </c>
      <c r="B3788" s="38" t="s">
        <v>2324</v>
      </c>
      <c r="C3788" s="38" t="s">
        <v>2415</v>
      </c>
      <c r="D3788" s="38">
        <v>50</v>
      </c>
      <c r="E3788" s="38" t="s">
        <v>792</v>
      </c>
    </row>
    <row r="3789" spans="1:5">
      <c r="A3789" s="38" t="s">
        <v>2414</v>
      </c>
      <c r="B3789" s="38" t="s">
        <v>2324</v>
      </c>
      <c r="C3789" s="38" t="s">
        <v>2413</v>
      </c>
      <c r="D3789" s="38">
        <v>50</v>
      </c>
      <c r="E3789" s="38" t="s">
        <v>792</v>
      </c>
    </row>
    <row r="3790" spans="1:5">
      <c r="A3790" s="38" t="s">
        <v>2412</v>
      </c>
      <c r="B3790" s="38" t="s">
        <v>2324</v>
      </c>
      <c r="C3790" s="38" t="s">
        <v>2411</v>
      </c>
      <c r="D3790" s="38">
        <v>50</v>
      </c>
      <c r="E3790" s="38" t="s">
        <v>792</v>
      </c>
    </row>
    <row r="3791" spans="1:5">
      <c r="A3791" s="38" t="s">
        <v>2410</v>
      </c>
      <c r="B3791" s="38" t="s">
        <v>2324</v>
      </c>
      <c r="C3791" s="38" t="s">
        <v>2409</v>
      </c>
      <c r="D3791" s="38">
        <v>50</v>
      </c>
      <c r="E3791" s="38" t="s">
        <v>792</v>
      </c>
    </row>
    <row r="3792" spans="1:5">
      <c r="A3792" s="38" t="s">
        <v>2408</v>
      </c>
      <c r="B3792" s="38" t="s">
        <v>2324</v>
      </c>
      <c r="C3792" s="38" t="s">
        <v>2407</v>
      </c>
      <c r="D3792" s="38">
        <v>50</v>
      </c>
      <c r="E3792" s="38" t="s">
        <v>792</v>
      </c>
    </row>
    <row r="3793" spans="1:5">
      <c r="A3793" s="38" t="s">
        <v>2406</v>
      </c>
      <c r="B3793" s="38" t="s">
        <v>2324</v>
      </c>
      <c r="C3793" s="38" t="s">
        <v>2405</v>
      </c>
      <c r="D3793" s="38">
        <v>50</v>
      </c>
      <c r="E3793" s="38" t="s">
        <v>792</v>
      </c>
    </row>
    <row r="3794" spans="1:5">
      <c r="A3794" s="38" t="s">
        <v>2404</v>
      </c>
      <c r="B3794" s="38" t="s">
        <v>2324</v>
      </c>
      <c r="C3794" s="38" t="s">
        <v>2403</v>
      </c>
      <c r="D3794" s="38">
        <v>50</v>
      </c>
      <c r="E3794" s="38" t="s">
        <v>792</v>
      </c>
    </row>
    <row r="3795" spans="1:5">
      <c r="A3795" s="38" t="s">
        <v>2402</v>
      </c>
      <c r="B3795" s="38" t="s">
        <v>2324</v>
      </c>
      <c r="C3795" s="38" t="s">
        <v>2401</v>
      </c>
      <c r="D3795" s="38">
        <v>50</v>
      </c>
      <c r="E3795" s="38" t="s">
        <v>792</v>
      </c>
    </row>
    <row r="3796" spans="1:5">
      <c r="A3796" s="38" t="s">
        <v>2400</v>
      </c>
      <c r="B3796" s="38" t="s">
        <v>2324</v>
      </c>
      <c r="C3796" s="38" t="s">
        <v>2398</v>
      </c>
      <c r="D3796" s="38">
        <v>50</v>
      </c>
      <c r="E3796" s="38" t="s">
        <v>792</v>
      </c>
    </row>
    <row r="3797" spans="1:5">
      <c r="A3797" s="38" t="s">
        <v>2399</v>
      </c>
      <c r="B3797" s="38" t="s">
        <v>2324</v>
      </c>
      <c r="C3797" s="38" t="s">
        <v>2398</v>
      </c>
      <c r="D3797" s="38">
        <v>50</v>
      </c>
      <c r="E3797" s="38" t="s">
        <v>792</v>
      </c>
    </row>
    <row r="3798" spans="1:5">
      <c r="A3798" s="38" t="s">
        <v>2397</v>
      </c>
      <c r="B3798" s="38" t="s">
        <v>2324</v>
      </c>
      <c r="C3798" s="38" t="s">
        <v>2396</v>
      </c>
      <c r="D3798" s="38">
        <v>50</v>
      </c>
      <c r="E3798" s="38" t="s">
        <v>792</v>
      </c>
    </row>
    <row r="3799" spans="1:5">
      <c r="A3799" s="38" t="s">
        <v>2395</v>
      </c>
      <c r="B3799" s="38" t="s">
        <v>2324</v>
      </c>
      <c r="C3799" s="38" t="s">
        <v>2394</v>
      </c>
      <c r="D3799" s="38">
        <v>50</v>
      </c>
      <c r="E3799" s="38" t="s">
        <v>792</v>
      </c>
    </row>
    <row r="3800" spans="1:5">
      <c r="A3800" s="38" t="s">
        <v>2393</v>
      </c>
      <c r="B3800" s="38" t="s">
        <v>2324</v>
      </c>
      <c r="C3800" s="38" t="s">
        <v>2392</v>
      </c>
      <c r="D3800" s="38">
        <v>50</v>
      </c>
      <c r="E3800" s="38" t="s">
        <v>792</v>
      </c>
    </row>
    <row r="3801" spans="1:5">
      <c r="A3801" s="38" t="s">
        <v>2391</v>
      </c>
      <c r="B3801" s="38" t="s">
        <v>2324</v>
      </c>
      <c r="C3801" s="38" t="s">
        <v>2390</v>
      </c>
      <c r="D3801" s="38">
        <v>50</v>
      </c>
      <c r="E3801" s="38" t="s">
        <v>792</v>
      </c>
    </row>
    <row r="3802" spans="1:5">
      <c r="A3802" s="38" t="s">
        <v>2389</v>
      </c>
      <c r="B3802" s="38" t="s">
        <v>2324</v>
      </c>
      <c r="C3802" s="38" t="s">
        <v>2388</v>
      </c>
      <c r="D3802" s="38">
        <v>50</v>
      </c>
      <c r="E3802" s="38" t="s">
        <v>792</v>
      </c>
    </row>
    <row r="3803" spans="1:5">
      <c r="A3803" s="38" t="s">
        <v>2387</v>
      </c>
      <c r="B3803" s="38" t="s">
        <v>2324</v>
      </c>
      <c r="C3803" s="38" t="s">
        <v>2386</v>
      </c>
      <c r="D3803" s="38">
        <v>50</v>
      </c>
      <c r="E3803" s="38" t="s">
        <v>792</v>
      </c>
    </row>
    <row r="3804" spans="1:5">
      <c r="A3804" s="38" t="s">
        <v>2385</v>
      </c>
      <c r="B3804" s="38" t="s">
        <v>2324</v>
      </c>
      <c r="C3804" s="38" t="s">
        <v>2384</v>
      </c>
      <c r="D3804" s="38">
        <v>50</v>
      </c>
      <c r="E3804" s="38" t="s">
        <v>792</v>
      </c>
    </row>
    <row r="3805" spans="1:5">
      <c r="A3805" s="38" t="s">
        <v>2383</v>
      </c>
      <c r="B3805" s="38" t="s">
        <v>2324</v>
      </c>
      <c r="C3805" s="38" t="s">
        <v>2382</v>
      </c>
      <c r="D3805" s="38">
        <v>50</v>
      </c>
      <c r="E3805" s="38" t="s">
        <v>792</v>
      </c>
    </row>
    <row r="3806" spans="1:5">
      <c r="A3806" s="38" t="s">
        <v>2381</v>
      </c>
      <c r="B3806" s="38" t="s">
        <v>2324</v>
      </c>
      <c r="C3806" s="38" t="s">
        <v>2380</v>
      </c>
      <c r="D3806" s="38">
        <v>50</v>
      </c>
      <c r="E3806" s="38" t="s">
        <v>792</v>
      </c>
    </row>
    <row r="3807" spans="1:5">
      <c r="A3807" s="38" t="s">
        <v>2379</v>
      </c>
      <c r="B3807" s="38" t="s">
        <v>2324</v>
      </c>
      <c r="C3807" s="38" t="s">
        <v>2378</v>
      </c>
      <c r="D3807" s="38">
        <v>50</v>
      </c>
      <c r="E3807" s="38" t="s">
        <v>792</v>
      </c>
    </row>
    <row r="3808" spans="1:5">
      <c r="A3808" s="38" t="s">
        <v>2377</v>
      </c>
      <c r="B3808" s="38" t="s">
        <v>2324</v>
      </c>
      <c r="C3808" s="38" t="s">
        <v>2376</v>
      </c>
      <c r="D3808" s="38">
        <v>50</v>
      </c>
      <c r="E3808" s="38" t="s">
        <v>792</v>
      </c>
    </row>
    <row r="3809" spans="1:5">
      <c r="A3809" s="38" t="s">
        <v>2375</v>
      </c>
      <c r="B3809" s="38" t="s">
        <v>2324</v>
      </c>
      <c r="C3809" s="38" t="s">
        <v>2374</v>
      </c>
      <c r="D3809" s="38">
        <v>50</v>
      </c>
      <c r="E3809" s="38" t="s">
        <v>792</v>
      </c>
    </row>
    <row r="3810" spans="1:5">
      <c r="A3810" s="38" t="s">
        <v>2373</v>
      </c>
      <c r="B3810" s="38" t="s">
        <v>2324</v>
      </c>
      <c r="C3810" s="38" t="s">
        <v>2372</v>
      </c>
      <c r="D3810" s="38">
        <v>50</v>
      </c>
      <c r="E3810" s="38" t="s">
        <v>792</v>
      </c>
    </row>
    <row r="3811" spans="1:5">
      <c r="A3811" s="38" t="s">
        <v>2371</v>
      </c>
      <c r="B3811" s="38" t="s">
        <v>2324</v>
      </c>
      <c r="C3811" s="38" t="s">
        <v>2370</v>
      </c>
      <c r="D3811" s="38">
        <v>50</v>
      </c>
      <c r="E3811" s="38" t="s">
        <v>792</v>
      </c>
    </row>
    <row r="3812" spans="1:5">
      <c r="A3812" s="38" t="s">
        <v>2369</v>
      </c>
      <c r="B3812" s="38" t="s">
        <v>2324</v>
      </c>
      <c r="C3812" s="38" t="s">
        <v>2368</v>
      </c>
      <c r="D3812" s="38">
        <v>50</v>
      </c>
      <c r="E3812" s="38" t="s">
        <v>792</v>
      </c>
    </row>
    <row r="3813" spans="1:5">
      <c r="A3813" s="38" t="s">
        <v>2367</v>
      </c>
      <c r="B3813" s="38" t="s">
        <v>2324</v>
      </c>
      <c r="C3813" s="38" t="s">
        <v>2366</v>
      </c>
      <c r="D3813" s="38">
        <v>50</v>
      </c>
      <c r="E3813" s="38" t="s">
        <v>792</v>
      </c>
    </row>
    <row r="3814" spans="1:5">
      <c r="A3814" s="38" t="s">
        <v>2365</v>
      </c>
      <c r="B3814" s="38" t="s">
        <v>2324</v>
      </c>
      <c r="C3814" s="38" t="s">
        <v>2364</v>
      </c>
      <c r="D3814" s="38">
        <v>50</v>
      </c>
      <c r="E3814" s="38" t="s">
        <v>792</v>
      </c>
    </row>
    <row r="3815" spans="1:5">
      <c r="A3815" s="38" t="s">
        <v>2363</v>
      </c>
      <c r="B3815" s="38" t="s">
        <v>2324</v>
      </c>
      <c r="C3815" s="38" t="s">
        <v>2362</v>
      </c>
      <c r="D3815" s="38">
        <v>50</v>
      </c>
      <c r="E3815" s="38" t="s">
        <v>792</v>
      </c>
    </row>
    <row r="3816" spans="1:5">
      <c r="A3816" s="38" t="s">
        <v>2361</v>
      </c>
      <c r="B3816" s="38" t="s">
        <v>2324</v>
      </c>
      <c r="C3816" s="38" t="s">
        <v>2360</v>
      </c>
      <c r="D3816" s="38">
        <v>50</v>
      </c>
      <c r="E3816" s="38" t="s">
        <v>792</v>
      </c>
    </row>
    <row r="3817" spans="1:5">
      <c r="A3817" s="38" t="s">
        <v>2359</v>
      </c>
      <c r="B3817" s="38" t="s">
        <v>2324</v>
      </c>
      <c r="C3817" s="38" t="s">
        <v>2358</v>
      </c>
      <c r="D3817" s="38">
        <v>50</v>
      </c>
      <c r="E3817" s="38" t="s">
        <v>792</v>
      </c>
    </row>
    <row r="3818" spans="1:5">
      <c r="A3818" s="38" t="s">
        <v>2357</v>
      </c>
      <c r="B3818" s="38" t="s">
        <v>2324</v>
      </c>
      <c r="C3818" s="38" t="s">
        <v>2356</v>
      </c>
      <c r="D3818" s="38">
        <v>50</v>
      </c>
      <c r="E3818" s="38" t="s">
        <v>792</v>
      </c>
    </row>
    <row r="3819" spans="1:5">
      <c r="A3819" s="38" t="s">
        <v>2355</v>
      </c>
      <c r="B3819" s="38" t="s">
        <v>2324</v>
      </c>
      <c r="C3819" s="38" t="s">
        <v>2354</v>
      </c>
      <c r="D3819" s="38">
        <v>50</v>
      </c>
      <c r="E3819" s="38" t="s">
        <v>792</v>
      </c>
    </row>
    <row r="3820" spans="1:5">
      <c r="A3820" s="38" t="s">
        <v>2353</v>
      </c>
      <c r="B3820" s="38" t="s">
        <v>2324</v>
      </c>
      <c r="C3820" s="38" t="s">
        <v>2352</v>
      </c>
      <c r="D3820" s="38">
        <v>50</v>
      </c>
      <c r="E3820" s="38" t="s">
        <v>792</v>
      </c>
    </row>
    <row r="3821" spans="1:5">
      <c r="A3821" s="38" t="s">
        <v>2351</v>
      </c>
      <c r="B3821" s="38" t="s">
        <v>2324</v>
      </c>
      <c r="C3821" s="38" t="s">
        <v>2350</v>
      </c>
      <c r="D3821" s="38">
        <v>50</v>
      </c>
      <c r="E3821" s="38" t="s">
        <v>792</v>
      </c>
    </row>
    <row r="3822" spans="1:5">
      <c r="A3822" s="38" t="s">
        <v>2349</v>
      </c>
      <c r="B3822" s="38" t="s">
        <v>2324</v>
      </c>
      <c r="C3822" s="38" t="s">
        <v>2348</v>
      </c>
      <c r="D3822" s="38">
        <v>50</v>
      </c>
      <c r="E3822" s="38" t="s">
        <v>792</v>
      </c>
    </row>
    <row r="3823" spans="1:5">
      <c r="A3823" s="38" t="s">
        <v>2347</v>
      </c>
      <c r="B3823" s="38" t="s">
        <v>2324</v>
      </c>
      <c r="C3823" s="38" t="s">
        <v>2346</v>
      </c>
      <c r="D3823" s="38">
        <v>50</v>
      </c>
      <c r="E3823" s="38" t="s">
        <v>792</v>
      </c>
    </row>
    <row r="3824" spans="1:5">
      <c r="A3824" s="38" t="s">
        <v>2345</v>
      </c>
      <c r="B3824" s="38" t="s">
        <v>2324</v>
      </c>
      <c r="C3824" s="38" t="s">
        <v>2344</v>
      </c>
      <c r="D3824" s="38">
        <v>50</v>
      </c>
      <c r="E3824" s="38" t="s">
        <v>792</v>
      </c>
    </row>
    <row r="3825" spans="1:5">
      <c r="A3825" s="38" t="s">
        <v>2343</v>
      </c>
      <c r="B3825" s="38" t="s">
        <v>2324</v>
      </c>
      <c r="C3825" s="38" t="s">
        <v>2342</v>
      </c>
      <c r="D3825" s="38">
        <v>50</v>
      </c>
      <c r="E3825" s="38" t="s">
        <v>792</v>
      </c>
    </row>
    <row r="3826" spans="1:5">
      <c r="A3826" s="38" t="s">
        <v>2341</v>
      </c>
      <c r="B3826" s="38" t="s">
        <v>2324</v>
      </c>
      <c r="C3826" s="38" t="s">
        <v>2340</v>
      </c>
      <c r="D3826" s="38">
        <v>50</v>
      </c>
      <c r="E3826" s="38" t="s">
        <v>792</v>
      </c>
    </row>
    <row r="3827" spans="1:5">
      <c r="A3827" s="38" t="s">
        <v>2339</v>
      </c>
      <c r="B3827" s="38" t="s">
        <v>2324</v>
      </c>
      <c r="C3827" s="38" t="s">
        <v>2338</v>
      </c>
      <c r="D3827" s="38">
        <v>50</v>
      </c>
      <c r="E3827" s="38" t="s">
        <v>792</v>
      </c>
    </row>
    <row r="3828" spans="1:5">
      <c r="A3828" s="38" t="s">
        <v>2337</v>
      </c>
      <c r="B3828" s="38" t="s">
        <v>2324</v>
      </c>
      <c r="C3828" s="38" t="s">
        <v>2336</v>
      </c>
      <c r="D3828" s="38">
        <v>50</v>
      </c>
      <c r="E3828" s="38" t="s">
        <v>792</v>
      </c>
    </row>
    <row r="3829" spans="1:5">
      <c r="A3829" s="38" t="s">
        <v>2335</v>
      </c>
      <c r="B3829" s="38" t="s">
        <v>2324</v>
      </c>
      <c r="C3829" s="38" t="s">
        <v>2334</v>
      </c>
      <c r="D3829" s="38">
        <v>50</v>
      </c>
      <c r="E3829" s="38" t="s">
        <v>792</v>
      </c>
    </row>
    <row r="3830" spans="1:5">
      <c r="A3830" s="38" t="s">
        <v>2333</v>
      </c>
      <c r="B3830" s="38" t="s">
        <v>2324</v>
      </c>
      <c r="C3830" s="38" t="s">
        <v>2332</v>
      </c>
      <c r="D3830" s="38">
        <v>50</v>
      </c>
      <c r="E3830" s="38" t="s">
        <v>792</v>
      </c>
    </row>
    <row r="3831" spans="1:5">
      <c r="A3831" s="38" t="s">
        <v>2331</v>
      </c>
      <c r="B3831" s="38" t="s">
        <v>2324</v>
      </c>
      <c r="C3831" s="38" t="s">
        <v>2330</v>
      </c>
      <c r="D3831" s="38">
        <v>50</v>
      </c>
      <c r="E3831" s="38" t="s">
        <v>792</v>
      </c>
    </row>
    <row r="3832" spans="1:5">
      <c r="A3832" s="38" t="s">
        <v>2329</v>
      </c>
      <c r="B3832" s="38" t="s">
        <v>2324</v>
      </c>
      <c r="C3832" s="38" t="s">
        <v>2328</v>
      </c>
      <c r="D3832" s="38">
        <v>50</v>
      </c>
      <c r="E3832" s="38" t="s">
        <v>792</v>
      </c>
    </row>
    <row r="3833" spans="1:5">
      <c r="A3833" s="38" t="s">
        <v>2327</v>
      </c>
      <c r="B3833" s="38" t="s">
        <v>2324</v>
      </c>
      <c r="C3833" s="38" t="s">
        <v>2326</v>
      </c>
      <c r="D3833" s="38">
        <v>50</v>
      </c>
      <c r="E3833" s="38" t="s">
        <v>792</v>
      </c>
    </row>
    <row r="3834" spans="1:5">
      <c r="A3834" s="38" t="s">
        <v>2325</v>
      </c>
      <c r="B3834" s="38" t="s">
        <v>2324</v>
      </c>
      <c r="C3834" s="38" t="s">
        <v>2323</v>
      </c>
      <c r="D3834" s="38">
        <v>50</v>
      </c>
      <c r="E3834" s="38" t="s">
        <v>792</v>
      </c>
    </row>
    <row r="3835" spans="1:5">
      <c r="A3835" s="38" t="s">
        <v>2322</v>
      </c>
      <c r="B3835" s="38" t="s">
        <v>2318</v>
      </c>
      <c r="C3835" s="38" t="s">
        <v>2317</v>
      </c>
      <c r="D3835" s="38">
        <v>50</v>
      </c>
      <c r="E3835" s="38" t="s">
        <v>792</v>
      </c>
    </row>
    <row r="3836" spans="1:5">
      <c r="A3836" s="38" t="s">
        <v>2321</v>
      </c>
      <c r="B3836" s="38" t="s">
        <v>2318</v>
      </c>
      <c r="C3836" s="38" t="s">
        <v>2317</v>
      </c>
      <c r="D3836" s="38">
        <v>50</v>
      </c>
      <c r="E3836" s="38" t="s">
        <v>792</v>
      </c>
    </row>
    <row r="3837" spans="1:5">
      <c r="A3837" s="38" t="s">
        <v>2320</v>
      </c>
      <c r="B3837" s="38" t="s">
        <v>2318</v>
      </c>
      <c r="C3837" s="38" t="s">
        <v>2317</v>
      </c>
      <c r="D3837" s="38">
        <v>50</v>
      </c>
      <c r="E3837" s="38" t="s">
        <v>792</v>
      </c>
    </row>
    <row r="3838" spans="1:5">
      <c r="A3838" s="38" t="s">
        <v>2319</v>
      </c>
      <c r="B3838" s="38" t="s">
        <v>2318</v>
      </c>
      <c r="C3838" s="38" t="s">
        <v>2317</v>
      </c>
      <c r="D3838" s="38">
        <v>50</v>
      </c>
      <c r="E3838" s="38" t="s">
        <v>792</v>
      </c>
    </row>
    <row r="3839" spans="1:5">
      <c r="A3839" s="38" t="s">
        <v>2316</v>
      </c>
      <c r="B3839" s="38" t="s">
        <v>2298</v>
      </c>
      <c r="C3839" s="38" t="s">
        <v>2315</v>
      </c>
      <c r="D3839" s="38">
        <v>50</v>
      </c>
      <c r="E3839" s="38" t="s">
        <v>792</v>
      </c>
    </row>
    <row r="3840" spans="1:5">
      <c r="A3840" s="38" t="s">
        <v>2314</v>
      </c>
      <c r="B3840" s="38" t="s">
        <v>2298</v>
      </c>
      <c r="C3840" s="38" t="s">
        <v>2313</v>
      </c>
      <c r="D3840" s="38">
        <v>50</v>
      </c>
      <c r="E3840" s="38" t="s">
        <v>792</v>
      </c>
    </row>
    <row r="3841" spans="1:5">
      <c r="A3841" s="38" t="s">
        <v>2312</v>
      </c>
      <c r="B3841" s="38" t="s">
        <v>2298</v>
      </c>
      <c r="C3841" s="38" t="s">
        <v>2311</v>
      </c>
      <c r="D3841" s="38">
        <v>50</v>
      </c>
      <c r="E3841" s="38" t="s">
        <v>792</v>
      </c>
    </row>
    <row r="3842" spans="1:5">
      <c r="A3842" s="38" t="s">
        <v>2310</v>
      </c>
      <c r="B3842" s="38" t="s">
        <v>2298</v>
      </c>
      <c r="C3842" s="38" t="s">
        <v>2309</v>
      </c>
      <c r="D3842" s="38">
        <v>50</v>
      </c>
      <c r="E3842" s="38" t="s">
        <v>792</v>
      </c>
    </row>
    <row r="3843" spans="1:5">
      <c r="A3843" s="38" t="s">
        <v>2308</v>
      </c>
      <c r="B3843" s="38" t="s">
        <v>2298</v>
      </c>
      <c r="C3843" s="38" t="s">
        <v>2307</v>
      </c>
      <c r="D3843" s="38">
        <v>50</v>
      </c>
      <c r="E3843" s="38" t="s">
        <v>792</v>
      </c>
    </row>
    <row r="3844" spans="1:5">
      <c r="A3844" s="38" t="s">
        <v>2306</v>
      </c>
      <c r="B3844" s="38" t="s">
        <v>2298</v>
      </c>
      <c r="C3844" s="38" t="s">
        <v>2305</v>
      </c>
      <c r="D3844" s="38">
        <v>50</v>
      </c>
      <c r="E3844" s="38" t="s">
        <v>792</v>
      </c>
    </row>
    <row r="3845" spans="1:5">
      <c r="A3845" s="38" t="s">
        <v>744</v>
      </c>
      <c r="B3845" s="38" t="s">
        <v>2298</v>
      </c>
      <c r="C3845" s="38" t="s">
        <v>2304</v>
      </c>
      <c r="D3845" s="38">
        <v>50</v>
      </c>
      <c r="E3845" s="38" t="s">
        <v>792</v>
      </c>
    </row>
    <row r="3846" spans="1:5">
      <c r="A3846" s="38" t="s">
        <v>2303</v>
      </c>
      <c r="B3846" s="38" t="s">
        <v>2298</v>
      </c>
      <c r="C3846" s="38" t="s">
        <v>2302</v>
      </c>
      <c r="D3846" s="38">
        <v>50</v>
      </c>
      <c r="E3846" s="38" t="s">
        <v>792</v>
      </c>
    </row>
    <row r="3847" spans="1:5">
      <c r="A3847" s="38" t="s">
        <v>2301</v>
      </c>
      <c r="B3847" s="38" t="s">
        <v>2298</v>
      </c>
      <c r="C3847" s="38" t="s">
        <v>2300</v>
      </c>
      <c r="D3847" s="38">
        <v>50</v>
      </c>
      <c r="E3847" s="38" t="s">
        <v>792</v>
      </c>
    </row>
    <row r="3848" spans="1:5">
      <c r="A3848" s="38" t="s">
        <v>2299</v>
      </c>
      <c r="B3848" s="38" t="s">
        <v>2298</v>
      </c>
      <c r="C3848" s="38" t="s">
        <v>2297</v>
      </c>
      <c r="D3848" s="38">
        <v>50</v>
      </c>
      <c r="E3848" s="38" t="s">
        <v>792</v>
      </c>
    </row>
    <row r="3849" spans="1:5">
      <c r="A3849" s="38" t="s">
        <v>745</v>
      </c>
      <c r="B3849" s="38" t="s">
        <v>2287</v>
      </c>
      <c r="C3849" s="38" t="s">
        <v>2296</v>
      </c>
      <c r="D3849" s="38">
        <v>50</v>
      </c>
      <c r="E3849" s="38" t="s">
        <v>792</v>
      </c>
    </row>
    <row r="3850" spans="1:5">
      <c r="A3850" s="38" t="s">
        <v>746</v>
      </c>
      <c r="B3850" s="38" t="s">
        <v>2287</v>
      </c>
      <c r="C3850" s="38" t="s">
        <v>2295</v>
      </c>
      <c r="D3850" s="38">
        <v>50</v>
      </c>
      <c r="E3850" s="38" t="s">
        <v>792</v>
      </c>
    </row>
    <row r="3851" spans="1:5">
      <c r="A3851" s="38" t="s">
        <v>747</v>
      </c>
      <c r="B3851" s="38" t="s">
        <v>2287</v>
      </c>
      <c r="C3851" s="38" t="s">
        <v>2294</v>
      </c>
      <c r="D3851" s="38">
        <v>50</v>
      </c>
      <c r="E3851" s="38" t="s">
        <v>792</v>
      </c>
    </row>
    <row r="3852" spans="1:5">
      <c r="A3852" s="38" t="s">
        <v>748</v>
      </c>
      <c r="B3852" s="38" t="s">
        <v>2287</v>
      </c>
      <c r="C3852" s="38" t="s">
        <v>2293</v>
      </c>
      <c r="D3852" s="38">
        <v>50</v>
      </c>
      <c r="E3852" s="38" t="s">
        <v>792</v>
      </c>
    </row>
    <row r="3853" spans="1:5">
      <c r="A3853" s="38" t="s">
        <v>749</v>
      </c>
      <c r="B3853" s="38" t="s">
        <v>2287</v>
      </c>
      <c r="C3853" s="38" t="s">
        <v>2292</v>
      </c>
      <c r="D3853" s="38">
        <v>50</v>
      </c>
      <c r="E3853" s="38" t="s">
        <v>792</v>
      </c>
    </row>
    <row r="3854" spans="1:5">
      <c r="A3854" s="38" t="s">
        <v>750</v>
      </c>
      <c r="B3854" s="38" t="s">
        <v>2287</v>
      </c>
      <c r="C3854" s="38" t="s">
        <v>2291</v>
      </c>
      <c r="D3854" s="38">
        <v>50</v>
      </c>
      <c r="E3854" s="38" t="s">
        <v>792</v>
      </c>
    </row>
    <row r="3855" spans="1:5">
      <c r="A3855" s="38" t="s">
        <v>2290</v>
      </c>
      <c r="B3855" s="38" t="s">
        <v>2287</v>
      </c>
      <c r="C3855" s="38" t="s">
        <v>2289</v>
      </c>
      <c r="D3855" s="38">
        <v>50</v>
      </c>
      <c r="E3855" s="38" t="s">
        <v>792</v>
      </c>
    </row>
    <row r="3856" spans="1:5">
      <c r="A3856" s="38" t="s">
        <v>2288</v>
      </c>
      <c r="B3856" s="38" t="s">
        <v>2287</v>
      </c>
      <c r="C3856" s="38" t="s">
        <v>2286</v>
      </c>
      <c r="D3856" s="38">
        <v>50</v>
      </c>
      <c r="E3856" s="38" t="s">
        <v>792</v>
      </c>
    </row>
    <row r="3857" spans="1:5">
      <c r="A3857" s="38" t="s">
        <v>2285</v>
      </c>
      <c r="B3857" s="38" t="s">
        <v>2283</v>
      </c>
      <c r="C3857" s="38" t="s">
        <v>2282</v>
      </c>
      <c r="D3857" s="38">
        <v>50</v>
      </c>
      <c r="E3857" s="38" t="s">
        <v>792</v>
      </c>
    </row>
    <row r="3858" spans="1:5">
      <c r="A3858" s="38" t="s">
        <v>2284</v>
      </c>
      <c r="B3858" s="38" t="s">
        <v>2283</v>
      </c>
      <c r="C3858" s="38" t="s">
        <v>2282</v>
      </c>
      <c r="D3858" s="38">
        <v>50</v>
      </c>
      <c r="E3858" s="38" t="s">
        <v>792</v>
      </c>
    </row>
    <row r="3859" spans="1:5">
      <c r="A3859" s="38" t="s">
        <v>2281</v>
      </c>
      <c r="B3859" s="38" t="s">
        <v>2275</v>
      </c>
      <c r="C3859" s="38" t="s">
        <v>2278</v>
      </c>
      <c r="D3859" s="38">
        <v>50</v>
      </c>
      <c r="E3859" s="38" t="s">
        <v>792</v>
      </c>
    </row>
    <row r="3860" spans="1:5">
      <c r="A3860" s="38" t="s">
        <v>2280</v>
      </c>
      <c r="B3860" s="38" t="s">
        <v>2275</v>
      </c>
      <c r="C3860" s="38" t="s">
        <v>2276</v>
      </c>
      <c r="D3860" s="38">
        <v>50</v>
      </c>
      <c r="E3860" s="38" t="s">
        <v>792</v>
      </c>
    </row>
    <row r="3861" spans="1:5">
      <c r="A3861" s="38" t="s">
        <v>754</v>
      </c>
      <c r="B3861" s="38" t="s">
        <v>2275</v>
      </c>
      <c r="C3861" s="38" t="s">
        <v>2274</v>
      </c>
      <c r="D3861" s="38">
        <v>50</v>
      </c>
      <c r="E3861" s="38" t="s">
        <v>792</v>
      </c>
    </row>
    <row r="3862" spans="1:5">
      <c r="A3862" s="38" t="s">
        <v>2279</v>
      </c>
      <c r="B3862" s="38" t="s">
        <v>2275</v>
      </c>
      <c r="C3862" s="38" t="s">
        <v>2278</v>
      </c>
      <c r="D3862" s="38">
        <v>50</v>
      </c>
      <c r="E3862" s="38" t="s">
        <v>792</v>
      </c>
    </row>
    <row r="3863" spans="1:5">
      <c r="A3863" s="38" t="s">
        <v>2277</v>
      </c>
      <c r="B3863" s="38" t="s">
        <v>2275</v>
      </c>
      <c r="C3863" s="38" t="s">
        <v>2276</v>
      </c>
      <c r="D3863" s="38">
        <v>50</v>
      </c>
      <c r="E3863" s="38" t="s">
        <v>792</v>
      </c>
    </row>
    <row r="3864" spans="1:5">
      <c r="A3864" s="38" t="s">
        <v>753</v>
      </c>
      <c r="B3864" s="38" t="s">
        <v>2275</v>
      </c>
      <c r="C3864" s="38" t="s">
        <v>2274</v>
      </c>
      <c r="D3864" s="38">
        <v>50</v>
      </c>
      <c r="E3864" s="38" t="s">
        <v>792</v>
      </c>
    </row>
    <row r="3865" spans="1:5">
      <c r="A3865" s="38" t="s">
        <v>2273</v>
      </c>
      <c r="B3865" s="38" t="s">
        <v>2270</v>
      </c>
      <c r="C3865" s="38" t="s">
        <v>2272</v>
      </c>
      <c r="D3865" s="38">
        <v>50</v>
      </c>
      <c r="E3865" s="38" t="s">
        <v>792</v>
      </c>
    </row>
    <row r="3866" spans="1:5">
      <c r="A3866" s="38" t="s">
        <v>2271</v>
      </c>
      <c r="B3866" s="38" t="s">
        <v>2270</v>
      </c>
      <c r="C3866" s="38" t="s">
        <v>2269</v>
      </c>
      <c r="D3866" s="38">
        <v>50</v>
      </c>
      <c r="E3866" s="38" t="s">
        <v>792</v>
      </c>
    </row>
    <row r="3867" spans="1:5">
      <c r="A3867" s="38" t="s">
        <v>2268</v>
      </c>
      <c r="B3867" s="38" t="s">
        <v>2267</v>
      </c>
      <c r="C3867" s="38" t="s">
        <v>2266</v>
      </c>
      <c r="D3867" s="38">
        <v>50</v>
      </c>
      <c r="E3867" s="38" t="s">
        <v>792</v>
      </c>
    </row>
    <row r="3868" spans="1:5">
      <c r="A3868" s="38" t="s">
        <v>2265</v>
      </c>
      <c r="B3868" s="38" t="s">
        <v>2264</v>
      </c>
      <c r="C3868" s="38" t="s">
        <v>2263</v>
      </c>
      <c r="D3868" s="38">
        <v>50</v>
      </c>
      <c r="E3868" s="38" t="s">
        <v>792</v>
      </c>
    </row>
    <row r="3869" spans="1:5">
      <c r="A3869" s="38" t="s">
        <v>2262</v>
      </c>
      <c r="B3869" s="38" t="s">
        <v>2198</v>
      </c>
      <c r="C3869" s="38" t="s">
        <v>2223</v>
      </c>
      <c r="D3869" s="38">
        <v>50</v>
      </c>
      <c r="E3869" s="38" t="s">
        <v>792</v>
      </c>
    </row>
    <row r="3870" spans="1:5">
      <c r="A3870" s="38" t="s">
        <v>2261</v>
      </c>
      <c r="B3870" s="38" t="s">
        <v>2198</v>
      </c>
      <c r="C3870" s="38" t="s">
        <v>2223</v>
      </c>
      <c r="D3870" s="38">
        <v>50</v>
      </c>
      <c r="E3870" s="38" t="s">
        <v>792</v>
      </c>
    </row>
    <row r="3871" spans="1:5">
      <c r="A3871" s="38" t="s">
        <v>2260</v>
      </c>
      <c r="B3871" s="38" t="s">
        <v>2198</v>
      </c>
      <c r="C3871" s="38" t="s">
        <v>2221</v>
      </c>
      <c r="D3871" s="38">
        <v>50</v>
      </c>
      <c r="E3871" s="38" t="s">
        <v>792</v>
      </c>
    </row>
    <row r="3872" spans="1:5">
      <c r="A3872" s="38" t="s">
        <v>2259</v>
      </c>
      <c r="B3872" s="38" t="s">
        <v>2198</v>
      </c>
      <c r="C3872" s="38" t="s">
        <v>2221</v>
      </c>
      <c r="D3872" s="38">
        <v>50</v>
      </c>
      <c r="E3872" s="38" t="s">
        <v>792</v>
      </c>
    </row>
    <row r="3873" spans="1:5">
      <c r="A3873" s="38" t="s">
        <v>2258</v>
      </c>
      <c r="B3873" s="38" t="s">
        <v>2198</v>
      </c>
      <c r="C3873" s="38" t="s">
        <v>2219</v>
      </c>
      <c r="D3873" s="38">
        <v>50</v>
      </c>
      <c r="E3873" s="38" t="s">
        <v>792</v>
      </c>
    </row>
    <row r="3874" spans="1:5">
      <c r="A3874" s="38" t="s">
        <v>2257</v>
      </c>
      <c r="B3874" s="38" t="s">
        <v>2198</v>
      </c>
      <c r="C3874" s="38" t="s">
        <v>2219</v>
      </c>
      <c r="D3874" s="38">
        <v>50</v>
      </c>
      <c r="E3874" s="38" t="s">
        <v>792</v>
      </c>
    </row>
    <row r="3875" spans="1:5">
      <c r="A3875" s="38" t="s">
        <v>2256</v>
      </c>
      <c r="B3875" s="38" t="s">
        <v>2198</v>
      </c>
      <c r="C3875" s="38" t="s">
        <v>2217</v>
      </c>
      <c r="D3875" s="38">
        <v>50</v>
      </c>
      <c r="E3875" s="38" t="s">
        <v>792</v>
      </c>
    </row>
    <row r="3876" spans="1:5">
      <c r="A3876" s="38" t="s">
        <v>2255</v>
      </c>
      <c r="B3876" s="38" t="s">
        <v>2198</v>
      </c>
      <c r="C3876" s="38" t="s">
        <v>2217</v>
      </c>
      <c r="D3876" s="38">
        <v>50</v>
      </c>
      <c r="E3876" s="38" t="s">
        <v>792</v>
      </c>
    </row>
    <row r="3877" spans="1:5">
      <c r="A3877" s="38" t="s">
        <v>2254</v>
      </c>
      <c r="B3877" s="38" t="s">
        <v>2198</v>
      </c>
      <c r="C3877" s="38" t="s">
        <v>2216</v>
      </c>
      <c r="D3877" s="38">
        <v>50</v>
      </c>
      <c r="E3877" s="38" t="s">
        <v>792</v>
      </c>
    </row>
    <row r="3878" spans="1:5">
      <c r="A3878" s="38" t="s">
        <v>2253</v>
      </c>
      <c r="B3878" s="38" t="s">
        <v>2198</v>
      </c>
      <c r="C3878" s="38" t="s">
        <v>2216</v>
      </c>
      <c r="D3878" s="38">
        <v>50</v>
      </c>
      <c r="E3878" s="38" t="s">
        <v>792</v>
      </c>
    </row>
    <row r="3879" spans="1:5">
      <c r="A3879" s="38" t="s">
        <v>2252</v>
      </c>
      <c r="B3879" s="38" t="s">
        <v>2198</v>
      </c>
      <c r="C3879" s="38" t="s">
        <v>2214</v>
      </c>
      <c r="D3879" s="38">
        <v>50</v>
      </c>
      <c r="E3879" s="38" t="s">
        <v>792</v>
      </c>
    </row>
    <row r="3880" spans="1:5">
      <c r="A3880" s="38" t="s">
        <v>2251</v>
      </c>
      <c r="B3880" s="38" t="s">
        <v>2198</v>
      </c>
      <c r="C3880" s="38" t="s">
        <v>2214</v>
      </c>
      <c r="D3880" s="38">
        <v>50</v>
      </c>
      <c r="E3880" s="38" t="s">
        <v>792</v>
      </c>
    </row>
    <row r="3881" spans="1:5">
      <c r="A3881" s="38" t="s">
        <v>2250</v>
      </c>
      <c r="B3881" s="38" t="s">
        <v>2198</v>
      </c>
      <c r="C3881" s="38" t="s">
        <v>2212</v>
      </c>
      <c r="D3881" s="38">
        <v>50</v>
      </c>
      <c r="E3881" s="38" t="s">
        <v>792</v>
      </c>
    </row>
    <row r="3882" spans="1:5">
      <c r="A3882" s="38" t="s">
        <v>2249</v>
      </c>
      <c r="B3882" s="38" t="s">
        <v>2198</v>
      </c>
      <c r="C3882" s="38" t="s">
        <v>2212</v>
      </c>
      <c r="D3882" s="38">
        <v>50</v>
      </c>
      <c r="E3882" s="38" t="s">
        <v>792</v>
      </c>
    </row>
    <row r="3883" spans="1:5">
      <c r="A3883" s="38" t="s">
        <v>2248</v>
      </c>
      <c r="B3883" s="38" t="s">
        <v>2198</v>
      </c>
      <c r="C3883" s="38" t="s">
        <v>2232</v>
      </c>
      <c r="D3883" s="38">
        <v>50</v>
      </c>
      <c r="E3883" s="38" t="s">
        <v>792</v>
      </c>
    </row>
    <row r="3884" spans="1:5">
      <c r="A3884" s="38" t="s">
        <v>2247</v>
      </c>
      <c r="B3884" s="38" t="s">
        <v>2198</v>
      </c>
      <c r="C3884" s="38" t="s">
        <v>2232</v>
      </c>
      <c r="D3884" s="38">
        <v>50</v>
      </c>
      <c r="E3884" s="38" t="s">
        <v>792</v>
      </c>
    </row>
    <row r="3885" spans="1:5">
      <c r="A3885" s="38" t="s">
        <v>2246</v>
      </c>
      <c r="B3885" s="38" t="s">
        <v>2198</v>
      </c>
      <c r="C3885" s="38" t="s">
        <v>2210</v>
      </c>
      <c r="D3885" s="38">
        <v>50</v>
      </c>
      <c r="E3885" s="38" t="s">
        <v>792</v>
      </c>
    </row>
    <row r="3886" spans="1:5">
      <c r="A3886" s="38" t="s">
        <v>2245</v>
      </c>
      <c r="B3886" s="38" t="s">
        <v>2198</v>
      </c>
      <c r="C3886" s="38" t="s">
        <v>2208</v>
      </c>
      <c r="D3886" s="38">
        <v>50</v>
      </c>
      <c r="E3886" s="38" t="s">
        <v>792</v>
      </c>
    </row>
    <row r="3887" spans="1:5">
      <c r="A3887" s="38" t="s">
        <v>2244</v>
      </c>
      <c r="B3887" s="38" t="s">
        <v>2198</v>
      </c>
      <c r="C3887" s="38" t="s">
        <v>2206</v>
      </c>
      <c r="D3887" s="38">
        <v>50</v>
      </c>
      <c r="E3887" s="38" t="s">
        <v>792</v>
      </c>
    </row>
    <row r="3888" spans="1:5">
      <c r="A3888" s="38" t="s">
        <v>2243</v>
      </c>
      <c r="B3888" s="38" t="s">
        <v>2198</v>
      </c>
      <c r="C3888" s="38" t="s">
        <v>2204</v>
      </c>
      <c r="D3888" s="38">
        <v>50</v>
      </c>
      <c r="E3888" s="38" t="s">
        <v>792</v>
      </c>
    </row>
    <row r="3889" spans="1:5">
      <c r="A3889" s="38" t="s">
        <v>2242</v>
      </c>
      <c r="B3889" s="38" t="s">
        <v>2198</v>
      </c>
      <c r="C3889" s="38" t="s">
        <v>2202</v>
      </c>
      <c r="D3889" s="38">
        <v>50</v>
      </c>
      <c r="E3889" s="38" t="s">
        <v>792</v>
      </c>
    </row>
    <row r="3890" spans="1:5">
      <c r="A3890" s="38" t="s">
        <v>2241</v>
      </c>
      <c r="B3890" s="38" t="s">
        <v>2198</v>
      </c>
      <c r="C3890" s="38" t="s">
        <v>2200</v>
      </c>
      <c r="D3890" s="38">
        <v>50</v>
      </c>
      <c r="E3890" s="38" t="s">
        <v>792</v>
      </c>
    </row>
    <row r="3891" spans="1:5">
      <c r="A3891" s="38" t="s">
        <v>2240</v>
      </c>
      <c r="B3891" s="38" t="s">
        <v>2198</v>
      </c>
      <c r="C3891" s="38" t="s">
        <v>2197</v>
      </c>
      <c r="D3891" s="38">
        <v>50</v>
      </c>
      <c r="E3891" s="38" t="s">
        <v>792</v>
      </c>
    </row>
    <row r="3892" spans="1:5">
      <c r="A3892" s="38" t="s">
        <v>2239</v>
      </c>
      <c r="B3892" s="38" t="s">
        <v>2198</v>
      </c>
      <c r="C3892" s="38" t="s">
        <v>2223</v>
      </c>
      <c r="D3892" s="38">
        <v>50</v>
      </c>
      <c r="E3892" s="38" t="s">
        <v>792</v>
      </c>
    </row>
    <row r="3893" spans="1:5">
      <c r="A3893" s="38" t="s">
        <v>2238</v>
      </c>
      <c r="B3893" s="38" t="s">
        <v>2198</v>
      </c>
      <c r="C3893" s="38" t="s">
        <v>2221</v>
      </c>
      <c r="D3893" s="38">
        <v>50</v>
      </c>
      <c r="E3893" s="38" t="s">
        <v>792</v>
      </c>
    </row>
    <row r="3894" spans="1:5">
      <c r="A3894" s="38" t="s">
        <v>2237</v>
      </c>
      <c r="B3894" s="38" t="s">
        <v>2198</v>
      </c>
      <c r="C3894" s="38" t="s">
        <v>2219</v>
      </c>
      <c r="D3894" s="38">
        <v>50</v>
      </c>
      <c r="E3894" s="38" t="s">
        <v>792</v>
      </c>
    </row>
    <row r="3895" spans="1:5">
      <c r="A3895" s="38" t="s">
        <v>2236</v>
      </c>
      <c r="B3895" s="38" t="s">
        <v>2198</v>
      </c>
      <c r="C3895" s="38" t="s">
        <v>2217</v>
      </c>
      <c r="D3895" s="38">
        <v>50</v>
      </c>
      <c r="E3895" s="38" t="s">
        <v>792</v>
      </c>
    </row>
    <row r="3896" spans="1:5">
      <c r="A3896" s="38" t="s">
        <v>485</v>
      </c>
      <c r="B3896" s="38" t="s">
        <v>2198</v>
      </c>
      <c r="C3896" s="38" t="s">
        <v>2216</v>
      </c>
      <c r="D3896" s="38">
        <v>50</v>
      </c>
      <c r="E3896" s="38" t="s">
        <v>792</v>
      </c>
    </row>
    <row r="3897" spans="1:5">
      <c r="A3897" s="38" t="s">
        <v>2235</v>
      </c>
      <c r="B3897" s="38" t="s">
        <v>2198</v>
      </c>
      <c r="C3897" s="38" t="s">
        <v>2214</v>
      </c>
      <c r="D3897" s="38">
        <v>50</v>
      </c>
      <c r="E3897" s="38" t="s">
        <v>792</v>
      </c>
    </row>
    <row r="3898" spans="1:5">
      <c r="A3898" s="38" t="s">
        <v>2234</v>
      </c>
      <c r="B3898" s="38" t="s">
        <v>2198</v>
      </c>
      <c r="C3898" s="38" t="s">
        <v>2212</v>
      </c>
      <c r="D3898" s="38">
        <v>50</v>
      </c>
      <c r="E3898" s="38" t="s">
        <v>792</v>
      </c>
    </row>
    <row r="3899" spans="1:5">
      <c r="A3899" s="38" t="s">
        <v>2233</v>
      </c>
      <c r="B3899" s="38" t="s">
        <v>2198</v>
      </c>
      <c r="C3899" s="38" t="s">
        <v>2232</v>
      </c>
      <c r="D3899" s="38">
        <v>50</v>
      </c>
      <c r="E3899" s="38" t="s">
        <v>792</v>
      </c>
    </row>
    <row r="3900" spans="1:5">
      <c r="A3900" s="38" t="s">
        <v>2231</v>
      </c>
      <c r="B3900" s="38" t="s">
        <v>2198</v>
      </c>
      <c r="C3900" s="38" t="s">
        <v>2210</v>
      </c>
      <c r="D3900" s="38">
        <v>50</v>
      </c>
      <c r="E3900" s="38" t="s">
        <v>792</v>
      </c>
    </row>
    <row r="3901" spans="1:5">
      <c r="A3901" s="38" t="s">
        <v>2230</v>
      </c>
      <c r="B3901" s="38" t="s">
        <v>2198</v>
      </c>
      <c r="C3901" s="38" t="s">
        <v>2208</v>
      </c>
      <c r="D3901" s="38">
        <v>50</v>
      </c>
      <c r="E3901" s="38" t="s">
        <v>792</v>
      </c>
    </row>
    <row r="3902" spans="1:5">
      <c r="A3902" s="38" t="s">
        <v>2229</v>
      </c>
      <c r="B3902" s="38" t="s">
        <v>2198</v>
      </c>
      <c r="C3902" s="38" t="s">
        <v>2206</v>
      </c>
      <c r="D3902" s="38">
        <v>50</v>
      </c>
      <c r="E3902" s="38" t="s">
        <v>792</v>
      </c>
    </row>
    <row r="3903" spans="1:5">
      <c r="A3903" s="38" t="s">
        <v>2228</v>
      </c>
      <c r="B3903" s="38" t="s">
        <v>2198</v>
      </c>
      <c r="C3903" s="38" t="s">
        <v>2204</v>
      </c>
      <c r="D3903" s="38">
        <v>50</v>
      </c>
      <c r="E3903" s="38" t="s">
        <v>792</v>
      </c>
    </row>
    <row r="3904" spans="1:5">
      <c r="A3904" s="38" t="s">
        <v>2227</v>
      </c>
      <c r="B3904" s="38" t="s">
        <v>2198</v>
      </c>
      <c r="C3904" s="38" t="s">
        <v>2202</v>
      </c>
      <c r="D3904" s="38">
        <v>50</v>
      </c>
      <c r="E3904" s="38" t="s">
        <v>792</v>
      </c>
    </row>
    <row r="3905" spans="1:5">
      <c r="A3905" s="38" t="s">
        <v>2226</v>
      </c>
      <c r="B3905" s="38" t="s">
        <v>2198</v>
      </c>
      <c r="C3905" s="38" t="s">
        <v>2200</v>
      </c>
      <c r="D3905" s="38">
        <v>50</v>
      </c>
      <c r="E3905" s="38" t="s">
        <v>792</v>
      </c>
    </row>
    <row r="3906" spans="1:5">
      <c r="A3906" s="38" t="s">
        <v>2225</v>
      </c>
      <c r="B3906" s="38" t="s">
        <v>2198</v>
      </c>
      <c r="C3906" s="38" t="s">
        <v>2197</v>
      </c>
      <c r="D3906" s="38">
        <v>50</v>
      </c>
      <c r="E3906" s="38" t="s">
        <v>792</v>
      </c>
    </row>
    <row r="3907" spans="1:5">
      <c r="A3907" s="38" t="s">
        <v>2224</v>
      </c>
      <c r="B3907" s="38" t="s">
        <v>2198</v>
      </c>
      <c r="C3907" s="38" t="s">
        <v>2223</v>
      </c>
      <c r="D3907" s="38">
        <v>50</v>
      </c>
      <c r="E3907" s="38" t="s">
        <v>792</v>
      </c>
    </row>
    <row r="3908" spans="1:5">
      <c r="A3908" s="38" t="s">
        <v>2222</v>
      </c>
      <c r="B3908" s="38" t="s">
        <v>2198</v>
      </c>
      <c r="C3908" s="38" t="s">
        <v>2221</v>
      </c>
      <c r="D3908" s="38">
        <v>50</v>
      </c>
      <c r="E3908" s="38" t="s">
        <v>792</v>
      </c>
    </row>
    <row r="3909" spans="1:5">
      <c r="A3909" s="38" t="s">
        <v>2220</v>
      </c>
      <c r="B3909" s="38" t="s">
        <v>2198</v>
      </c>
      <c r="C3909" s="38" t="s">
        <v>2219</v>
      </c>
      <c r="D3909" s="38">
        <v>50</v>
      </c>
      <c r="E3909" s="38" t="s">
        <v>792</v>
      </c>
    </row>
    <row r="3910" spans="1:5">
      <c r="A3910" s="38" t="s">
        <v>2218</v>
      </c>
      <c r="B3910" s="38" t="s">
        <v>2198</v>
      </c>
      <c r="C3910" s="38" t="s">
        <v>2217</v>
      </c>
      <c r="D3910" s="38">
        <v>50</v>
      </c>
      <c r="E3910" s="38" t="s">
        <v>792</v>
      </c>
    </row>
    <row r="3911" spans="1:5">
      <c r="A3911" s="38" t="s">
        <v>486</v>
      </c>
      <c r="B3911" s="38" t="s">
        <v>2198</v>
      </c>
      <c r="C3911" s="38" t="s">
        <v>2216</v>
      </c>
      <c r="D3911" s="38">
        <v>50</v>
      </c>
      <c r="E3911" s="38" t="s">
        <v>792</v>
      </c>
    </row>
    <row r="3912" spans="1:5">
      <c r="A3912" s="38" t="s">
        <v>2215</v>
      </c>
      <c r="B3912" s="38" t="s">
        <v>2198</v>
      </c>
      <c r="C3912" s="38" t="s">
        <v>2214</v>
      </c>
      <c r="D3912" s="38">
        <v>50</v>
      </c>
      <c r="E3912" s="38" t="s">
        <v>792</v>
      </c>
    </row>
    <row r="3913" spans="1:5">
      <c r="A3913" s="38" t="s">
        <v>2213</v>
      </c>
      <c r="B3913" s="38" t="s">
        <v>2198</v>
      </c>
      <c r="C3913" s="38" t="s">
        <v>2212</v>
      </c>
      <c r="D3913" s="38">
        <v>50</v>
      </c>
      <c r="E3913" s="38" t="s">
        <v>792</v>
      </c>
    </row>
    <row r="3914" spans="1:5">
      <c r="A3914" s="38" t="s">
        <v>2211</v>
      </c>
      <c r="B3914" s="38" t="s">
        <v>2198</v>
      </c>
      <c r="C3914" s="38" t="s">
        <v>2210</v>
      </c>
      <c r="D3914" s="38">
        <v>50</v>
      </c>
      <c r="E3914" s="38" t="s">
        <v>792</v>
      </c>
    </row>
    <row r="3915" spans="1:5">
      <c r="A3915" s="38" t="s">
        <v>2209</v>
      </c>
      <c r="B3915" s="38" t="s">
        <v>2198</v>
      </c>
      <c r="C3915" s="38" t="s">
        <v>2208</v>
      </c>
      <c r="D3915" s="38">
        <v>50</v>
      </c>
      <c r="E3915" s="38" t="s">
        <v>792</v>
      </c>
    </row>
    <row r="3916" spans="1:5">
      <c r="A3916" s="38" t="s">
        <v>2207</v>
      </c>
      <c r="B3916" s="38" t="s">
        <v>2198</v>
      </c>
      <c r="C3916" s="38" t="s">
        <v>2206</v>
      </c>
      <c r="D3916" s="38">
        <v>50</v>
      </c>
      <c r="E3916" s="38" t="s">
        <v>792</v>
      </c>
    </row>
    <row r="3917" spans="1:5">
      <c r="A3917" s="38" t="s">
        <v>2205</v>
      </c>
      <c r="B3917" s="38" t="s">
        <v>2198</v>
      </c>
      <c r="C3917" s="38" t="s">
        <v>2204</v>
      </c>
      <c r="D3917" s="38">
        <v>50</v>
      </c>
      <c r="E3917" s="38" t="s">
        <v>792</v>
      </c>
    </row>
    <row r="3918" spans="1:5">
      <c r="A3918" s="38" t="s">
        <v>2203</v>
      </c>
      <c r="B3918" s="38" t="s">
        <v>2198</v>
      </c>
      <c r="C3918" s="38" t="s">
        <v>2202</v>
      </c>
      <c r="D3918" s="38">
        <v>50</v>
      </c>
      <c r="E3918" s="38" t="s">
        <v>792</v>
      </c>
    </row>
    <row r="3919" spans="1:5">
      <c r="A3919" s="38" t="s">
        <v>2201</v>
      </c>
      <c r="B3919" s="38" t="s">
        <v>2198</v>
      </c>
      <c r="C3919" s="38" t="s">
        <v>2200</v>
      </c>
      <c r="D3919" s="38">
        <v>50</v>
      </c>
      <c r="E3919" s="38" t="s">
        <v>792</v>
      </c>
    </row>
    <row r="3920" spans="1:5">
      <c r="A3920" s="38" t="s">
        <v>2199</v>
      </c>
      <c r="B3920" s="38" t="s">
        <v>2198</v>
      </c>
      <c r="C3920" s="38" t="s">
        <v>2197</v>
      </c>
      <c r="D3920" s="38">
        <v>50</v>
      </c>
      <c r="E3920" s="38" t="s">
        <v>792</v>
      </c>
    </row>
    <row r="3921" spans="1:5">
      <c r="A3921" s="38" t="s">
        <v>2196</v>
      </c>
      <c r="B3921" s="38" t="s">
        <v>2191</v>
      </c>
      <c r="C3921" s="38" t="s">
        <v>2193</v>
      </c>
      <c r="D3921" s="38">
        <v>50</v>
      </c>
      <c r="E3921" s="38" t="s">
        <v>792</v>
      </c>
    </row>
    <row r="3922" spans="1:5">
      <c r="A3922" s="38" t="s">
        <v>2195</v>
      </c>
      <c r="B3922" s="38" t="s">
        <v>2191</v>
      </c>
      <c r="C3922" s="38" t="s">
        <v>2190</v>
      </c>
      <c r="D3922" s="38">
        <v>50</v>
      </c>
      <c r="E3922" s="38" t="s">
        <v>792</v>
      </c>
    </row>
    <row r="3923" spans="1:5">
      <c r="A3923" s="38" t="s">
        <v>2194</v>
      </c>
      <c r="B3923" s="38" t="s">
        <v>2191</v>
      </c>
      <c r="C3923" s="38" t="s">
        <v>2193</v>
      </c>
      <c r="D3923" s="38">
        <v>50</v>
      </c>
      <c r="E3923" s="38" t="s">
        <v>792</v>
      </c>
    </row>
    <row r="3924" spans="1:5">
      <c r="A3924" s="38" t="s">
        <v>2192</v>
      </c>
      <c r="B3924" s="38" t="s">
        <v>2191</v>
      </c>
      <c r="C3924" s="38" t="s">
        <v>2190</v>
      </c>
      <c r="D3924" s="38">
        <v>50</v>
      </c>
      <c r="E3924" s="38" t="s">
        <v>792</v>
      </c>
    </row>
    <row r="3925" spans="1:5">
      <c r="A3925" s="38" t="s">
        <v>2189</v>
      </c>
      <c r="B3925" s="38" t="s">
        <v>2187</v>
      </c>
      <c r="C3925" s="38" t="s">
        <v>2186</v>
      </c>
      <c r="D3925" s="38">
        <v>50</v>
      </c>
      <c r="E3925" s="38" t="s">
        <v>792</v>
      </c>
    </row>
    <row r="3926" spans="1:5">
      <c r="A3926" s="38" t="s">
        <v>2188</v>
      </c>
      <c r="B3926" s="38" t="s">
        <v>2187</v>
      </c>
      <c r="C3926" s="38" t="s">
        <v>2186</v>
      </c>
      <c r="D3926" s="38">
        <v>50</v>
      </c>
      <c r="E3926" s="38" t="s">
        <v>792</v>
      </c>
    </row>
    <row r="3927" spans="1:5">
      <c r="A3927" s="38" t="s">
        <v>2185</v>
      </c>
      <c r="B3927" s="38" t="s">
        <v>2153</v>
      </c>
      <c r="C3927" s="38" t="s">
        <v>2177</v>
      </c>
      <c r="D3927" s="38">
        <v>50</v>
      </c>
      <c r="E3927" s="38" t="s">
        <v>792</v>
      </c>
    </row>
    <row r="3928" spans="1:5">
      <c r="A3928" s="38" t="s">
        <v>2184</v>
      </c>
      <c r="B3928" s="38" t="s">
        <v>2153</v>
      </c>
      <c r="C3928" s="38" t="s">
        <v>2175</v>
      </c>
      <c r="D3928" s="38">
        <v>50</v>
      </c>
      <c r="E3928" s="38" t="s">
        <v>792</v>
      </c>
    </row>
    <row r="3929" spans="1:5">
      <c r="A3929" s="38" t="s">
        <v>2183</v>
      </c>
      <c r="B3929" s="38" t="s">
        <v>2153</v>
      </c>
      <c r="C3929" s="38" t="s">
        <v>2173</v>
      </c>
      <c r="D3929" s="38">
        <v>50</v>
      </c>
      <c r="E3929" s="38" t="s">
        <v>792</v>
      </c>
    </row>
    <row r="3930" spans="1:5">
      <c r="A3930" s="38" t="s">
        <v>2182</v>
      </c>
      <c r="B3930" s="38" t="s">
        <v>2153</v>
      </c>
      <c r="C3930" s="38" t="s">
        <v>2171</v>
      </c>
      <c r="D3930" s="38">
        <v>50</v>
      </c>
      <c r="E3930" s="38" t="s">
        <v>792</v>
      </c>
    </row>
    <row r="3931" spans="1:5">
      <c r="A3931" s="38" t="s">
        <v>2181</v>
      </c>
      <c r="B3931" s="38" t="s">
        <v>2153</v>
      </c>
      <c r="C3931" s="38" t="s">
        <v>2169</v>
      </c>
      <c r="D3931" s="38">
        <v>50</v>
      </c>
      <c r="E3931" s="38" t="s">
        <v>792</v>
      </c>
    </row>
    <row r="3932" spans="1:5">
      <c r="A3932" s="38" t="s">
        <v>2180</v>
      </c>
      <c r="B3932" s="38" t="s">
        <v>2153</v>
      </c>
      <c r="C3932" s="38" t="s">
        <v>2179</v>
      </c>
      <c r="D3932" s="38">
        <v>50</v>
      </c>
      <c r="E3932" s="38" t="s">
        <v>792</v>
      </c>
    </row>
    <row r="3933" spans="1:5">
      <c r="A3933" s="38" t="s">
        <v>2178</v>
      </c>
      <c r="B3933" s="38" t="s">
        <v>2153</v>
      </c>
      <c r="C3933" s="38" t="s">
        <v>2177</v>
      </c>
      <c r="D3933" s="38">
        <v>50</v>
      </c>
      <c r="E3933" s="38" t="s">
        <v>792</v>
      </c>
    </row>
    <row r="3934" spans="1:5">
      <c r="A3934" s="38" t="s">
        <v>2176</v>
      </c>
      <c r="B3934" s="38" t="s">
        <v>2153</v>
      </c>
      <c r="C3934" s="38" t="s">
        <v>2175</v>
      </c>
      <c r="D3934" s="38">
        <v>50</v>
      </c>
      <c r="E3934" s="38" t="s">
        <v>792</v>
      </c>
    </row>
    <row r="3935" spans="1:5">
      <c r="A3935" s="38" t="s">
        <v>2174</v>
      </c>
      <c r="B3935" s="38" t="s">
        <v>2153</v>
      </c>
      <c r="C3935" s="38" t="s">
        <v>2173</v>
      </c>
      <c r="D3935" s="38">
        <v>50</v>
      </c>
      <c r="E3935" s="38" t="s">
        <v>792</v>
      </c>
    </row>
    <row r="3936" spans="1:5">
      <c r="A3936" s="38" t="s">
        <v>2172</v>
      </c>
      <c r="B3936" s="38" t="s">
        <v>2153</v>
      </c>
      <c r="C3936" s="38" t="s">
        <v>2171</v>
      </c>
      <c r="D3936" s="38">
        <v>50</v>
      </c>
      <c r="E3936" s="38" t="s">
        <v>792</v>
      </c>
    </row>
    <row r="3937" spans="1:5">
      <c r="A3937" s="38" t="s">
        <v>2170</v>
      </c>
      <c r="B3937" s="38" t="s">
        <v>2153</v>
      </c>
      <c r="C3937" s="38" t="s">
        <v>2169</v>
      </c>
      <c r="D3937" s="38">
        <v>50</v>
      </c>
      <c r="E3937" s="38" t="s">
        <v>792</v>
      </c>
    </row>
    <row r="3938" spans="1:5">
      <c r="A3938" s="38" t="s">
        <v>2168</v>
      </c>
      <c r="B3938" s="38" t="s">
        <v>2153</v>
      </c>
      <c r="C3938" s="38" t="s">
        <v>2167</v>
      </c>
      <c r="D3938" s="38">
        <v>50</v>
      </c>
      <c r="E3938" s="38" t="s">
        <v>792</v>
      </c>
    </row>
    <row r="3939" spans="1:5">
      <c r="A3939" s="38" t="s">
        <v>2166</v>
      </c>
      <c r="B3939" s="38" t="s">
        <v>2153</v>
      </c>
      <c r="C3939" s="38" t="s">
        <v>2165</v>
      </c>
      <c r="D3939" s="38">
        <v>50</v>
      </c>
      <c r="E3939" s="38" t="s">
        <v>792</v>
      </c>
    </row>
    <row r="3940" spans="1:5">
      <c r="A3940" s="38" t="s">
        <v>2164</v>
      </c>
      <c r="B3940" s="38" t="s">
        <v>2153</v>
      </c>
      <c r="C3940" s="38" t="s">
        <v>2159</v>
      </c>
      <c r="D3940" s="38">
        <v>50</v>
      </c>
      <c r="E3940" s="38" t="s">
        <v>792</v>
      </c>
    </row>
    <row r="3941" spans="1:5">
      <c r="A3941" s="38" t="s">
        <v>2163</v>
      </c>
      <c r="B3941" s="38" t="s">
        <v>2153</v>
      </c>
      <c r="C3941" s="38" t="s">
        <v>2157</v>
      </c>
      <c r="D3941" s="38">
        <v>50</v>
      </c>
      <c r="E3941" s="38" t="s">
        <v>792</v>
      </c>
    </row>
    <row r="3942" spans="1:5">
      <c r="A3942" s="38" t="s">
        <v>2162</v>
      </c>
      <c r="B3942" s="38" t="s">
        <v>2153</v>
      </c>
      <c r="C3942" s="38" t="s">
        <v>2155</v>
      </c>
      <c r="D3942" s="38">
        <v>50</v>
      </c>
      <c r="E3942" s="38" t="s">
        <v>792</v>
      </c>
    </row>
    <row r="3943" spans="1:5">
      <c r="A3943" s="38" t="s">
        <v>2161</v>
      </c>
      <c r="B3943" s="38" t="s">
        <v>2153</v>
      </c>
      <c r="C3943" s="38" t="s">
        <v>2152</v>
      </c>
      <c r="D3943" s="38">
        <v>50</v>
      </c>
      <c r="E3943" s="38" t="s">
        <v>792</v>
      </c>
    </row>
    <row r="3944" spans="1:5">
      <c r="A3944" s="38" t="s">
        <v>2160</v>
      </c>
      <c r="B3944" s="38" t="s">
        <v>2153</v>
      </c>
      <c r="C3944" s="38" t="s">
        <v>2159</v>
      </c>
      <c r="D3944" s="38">
        <v>50</v>
      </c>
      <c r="E3944" s="38" t="s">
        <v>792</v>
      </c>
    </row>
    <row r="3945" spans="1:5">
      <c r="A3945" s="38" t="s">
        <v>2158</v>
      </c>
      <c r="B3945" s="38" t="s">
        <v>2153</v>
      </c>
      <c r="C3945" s="38" t="s">
        <v>2157</v>
      </c>
      <c r="D3945" s="38">
        <v>50</v>
      </c>
      <c r="E3945" s="38" t="s">
        <v>792</v>
      </c>
    </row>
    <row r="3946" spans="1:5">
      <c r="A3946" s="38" t="s">
        <v>2156</v>
      </c>
      <c r="B3946" s="38" t="s">
        <v>2153</v>
      </c>
      <c r="C3946" s="38" t="s">
        <v>2155</v>
      </c>
      <c r="D3946" s="38">
        <v>50</v>
      </c>
      <c r="E3946" s="38" t="s">
        <v>792</v>
      </c>
    </row>
    <row r="3947" spans="1:5">
      <c r="A3947" s="38" t="s">
        <v>2154</v>
      </c>
      <c r="B3947" s="38" t="s">
        <v>2153</v>
      </c>
      <c r="C3947" s="38" t="s">
        <v>2152</v>
      </c>
      <c r="D3947" s="38">
        <v>50</v>
      </c>
      <c r="E3947" s="38" t="s">
        <v>792</v>
      </c>
    </row>
    <row r="3948" spans="1:5">
      <c r="A3948" s="38" t="s">
        <v>2151</v>
      </c>
      <c r="B3948" s="38" t="s">
        <v>2148</v>
      </c>
      <c r="C3948" s="38" t="s">
        <v>2147</v>
      </c>
      <c r="D3948" s="38">
        <v>50</v>
      </c>
      <c r="E3948" s="38" t="s">
        <v>792</v>
      </c>
    </row>
    <row r="3949" spans="1:5">
      <c r="A3949" s="38" t="s">
        <v>2150</v>
      </c>
      <c r="B3949" s="38" t="s">
        <v>2148</v>
      </c>
      <c r="C3949" s="38" t="s">
        <v>2147</v>
      </c>
      <c r="D3949" s="38">
        <v>50</v>
      </c>
      <c r="E3949" s="38" t="s">
        <v>792</v>
      </c>
    </row>
    <row r="3950" spans="1:5">
      <c r="A3950" s="38" t="s">
        <v>2149</v>
      </c>
      <c r="B3950" s="38" t="s">
        <v>2148</v>
      </c>
      <c r="C3950" s="38" t="s">
        <v>2147</v>
      </c>
      <c r="D3950" s="38">
        <v>50</v>
      </c>
      <c r="E3950" s="38" t="s">
        <v>792</v>
      </c>
    </row>
    <row r="3951" spans="1:5">
      <c r="A3951" s="38" t="s">
        <v>2146</v>
      </c>
      <c r="B3951" s="38" t="s">
        <v>2145</v>
      </c>
      <c r="C3951" s="38" t="s">
        <v>1944</v>
      </c>
      <c r="D3951" s="38">
        <v>50</v>
      </c>
      <c r="E3951" s="38" t="s">
        <v>792</v>
      </c>
    </row>
    <row r="3952" spans="1:5">
      <c r="A3952" s="38" t="s">
        <v>2144</v>
      </c>
      <c r="B3952" s="38" t="s">
        <v>2142</v>
      </c>
      <c r="C3952" s="38" t="s">
        <v>2143</v>
      </c>
      <c r="D3952" s="38">
        <v>50</v>
      </c>
      <c r="E3952" s="38" t="s">
        <v>792</v>
      </c>
    </row>
    <row r="3953" spans="1:5">
      <c r="A3953" s="38" t="s">
        <v>645</v>
      </c>
      <c r="B3953" s="38" t="s">
        <v>2142</v>
      </c>
      <c r="C3953" s="38" t="s">
        <v>2143</v>
      </c>
      <c r="D3953" s="38">
        <v>50</v>
      </c>
      <c r="E3953" s="38" t="s">
        <v>792</v>
      </c>
    </row>
    <row r="3954" spans="1:5">
      <c r="A3954" s="38" t="s">
        <v>646</v>
      </c>
      <c r="B3954" s="38" t="s">
        <v>2142</v>
      </c>
      <c r="C3954" s="38" t="s">
        <v>2141</v>
      </c>
      <c r="D3954" s="38">
        <v>50</v>
      </c>
      <c r="E3954" s="38" t="s">
        <v>792</v>
      </c>
    </row>
    <row r="3955" spans="1:5">
      <c r="A3955" s="38" t="s">
        <v>647</v>
      </c>
      <c r="B3955" s="38" t="s">
        <v>2142</v>
      </c>
      <c r="C3955" s="38" t="s">
        <v>2141</v>
      </c>
      <c r="D3955" s="38">
        <v>50</v>
      </c>
      <c r="E3955" s="38" t="s">
        <v>792</v>
      </c>
    </row>
    <row r="3956" spans="1:5">
      <c r="A3956" s="38" t="s">
        <v>2140</v>
      </c>
      <c r="B3956" s="38" t="s">
        <v>2111</v>
      </c>
      <c r="C3956" s="38" t="s">
        <v>2130</v>
      </c>
      <c r="D3956" s="38">
        <v>50</v>
      </c>
      <c r="E3956" s="38" t="s">
        <v>792</v>
      </c>
    </row>
    <row r="3957" spans="1:5">
      <c r="A3957" s="38" t="s">
        <v>2139</v>
      </c>
      <c r="B3957" s="38" t="s">
        <v>2111</v>
      </c>
      <c r="C3957" s="38" t="s">
        <v>2128</v>
      </c>
      <c r="D3957" s="38">
        <v>50</v>
      </c>
      <c r="E3957" s="38" t="s">
        <v>792</v>
      </c>
    </row>
    <row r="3958" spans="1:5">
      <c r="A3958" s="38" t="s">
        <v>2138</v>
      </c>
      <c r="B3958" s="38" t="s">
        <v>2111</v>
      </c>
      <c r="C3958" s="38" t="s">
        <v>2126</v>
      </c>
      <c r="D3958" s="38">
        <v>50</v>
      </c>
      <c r="E3958" s="38" t="s">
        <v>792</v>
      </c>
    </row>
    <row r="3959" spans="1:5">
      <c r="A3959" s="38" t="s">
        <v>2137</v>
      </c>
      <c r="B3959" s="38" t="s">
        <v>2111</v>
      </c>
      <c r="C3959" s="38" t="s">
        <v>2124</v>
      </c>
      <c r="D3959" s="38">
        <v>50</v>
      </c>
      <c r="E3959" s="38" t="s">
        <v>792</v>
      </c>
    </row>
    <row r="3960" spans="1:5">
      <c r="A3960" s="38" t="s">
        <v>2136</v>
      </c>
      <c r="B3960" s="38" t="s">
        <v>2111</v>
      </c>
      <c r="C3960" s="38" t="s">
        <v>2122</v>
      </c>
      <c r="D3960" s="38">
        <v>50</v>
      </c>
      <c r="E3960" s="38" t="s">
        <v>792</v>
      </c>
    </row>
    <row r="3961" spans="1:5">
      <c r="A3961" s="38" t="s">
        <v>2135</v>
      </c>
      <c r="B3961" s="38" t="s">
        <v>2111</v>
      </c>
      <c r="C3961" s="38" t="s">
        <v>2120</v>
      </c>
      <c r="D3961" s="38">
        <v>50</v>
      </c>
      <c r="E3961" s="38" t="s">
        <v>792</v>
      </c>
    </row>
    <row r="3962" spans="1:5">
      <c r="A3962" s="38" t="s">
        <v>2134</v>
      </c>
      <c r="B3962" s="38" t="s">
        <v>2111</v>
      </c>
      <c r="C3962" s="38" t="s">
        <v>2118</v>
      </c>
      <c r="D3962" s="38">
        <v>50</v>
      </c>
      <c r="E3962" s="38" t="s">
        <v>792</v>
      </c>
    </row>
    <row r="3963" spans="1:5">
      <c r="A3963" s="38" t="s">
        <v>2133</v>
      </c>
      <c r="B3963" s="38" t="s">
        <v>2111</v>
      </c>
      <c r="C3963" s="38" t="s">
        <v>2116</v>
      </c>
      <c r="D3963" s="38">
        <v>50</v>
      </c>
      <c r="E3963" s="38" t="s">
        <v>792</v>
      </c>
    </row>
    <row r="3964" spans="1:5">
      <c r="A3964" s="38" t="s">
        <v>756</v>
      </c>
      <c r="B3964" s="38" t="s">
        <v>2111</v>
      </c>
      <c r="C3964" s="38" t="s">
        <v>2115</v>
      </c>
      <c r="D3964" s="38">
        <v>50</v>
      </c>
      <c r="E3964" s="38" t="s">
        <v>792</v>
      </c>
    </row>
    <row r="3965" spans="1:5">
      <c r="A3965" s="38" t="s">
        <v>758</v>
      </c>
      <c r="B3965" s="38" t="s">
        <v>2111</v>
      </c>
      <c r="C3965" s="38" t="s">
        <v>2114</v>
      </c>
      <c r="D3965" s="38">
        <v>50</v>
      </c>
      <c r="E3965" s="38" t="s">
        <v>792</v>
      </c>
    </row>
    <row r="3966" spans="1:5">
      <c r="A3966" s="38" t="s">
        <v>760</v>
      </c>
      <c r="B3966" s="38" t="s">
        <v>2111</v>
      </c>
      <c r="C3966" s="38" t="s">
        <v>2113</v>
      </c>
      <c r="D3966" s="38">
        <v>50</v>
      </c>
      <c r="E3966" s="38" t="s">
        <v>792</v>
      </c>
    </row>
    <row r="3967" spans="1:5">
      <c r="A3967" s="38" t="s">
        <v>2132</v>
      </c>
      <c r="B3967" s="38" t="s">
        <v>2111</v>
      </c>
      <c r="C3967" s="38" t="s">
        <v>2110</v>
      </c>
      <c r="D3967" s="38">
        <v>50</v>
      </c>
      <c r="E3967" s="38" t="s">
        <v>792</v>
      </c>
    </row>
    <row r="3968" spans="1:5">
      <c r="A3968" s="38" t="s">
        <v>2131</v>
      </c>
      <c r="B3968" s="38" t="s">
        <v>2111</v>
      </c>
      <c r="C3968" s="38" t="s">
        <v>2130</v>
      </c>
      <c r="D3968" s="38">
        <v>50</v>
      </c>
      <c r="E3968" s="38" t="s">
        <v>792</v>
      </c>
    </row>
    <row r="3969" spans="1:5">
      <c r="A3969" s="38" t="s">
        <v>2129</v>
      </c>
      <c r="B3969" s="38" t="s">
        <v>2111</v>
      </c>
      <c r="C3969" s="38" t="s">
        <v>2128</v>
      </c>
      <c r="D3969" s="38">
        <v>50</v>
      </c>
      <c r="E3969" s="38" t="s">
        <v>792</v>
      </c>
    </row>
    <row r="3970" spans="1:5">
      <c r="A3970" s="38" t="s">
        <v>2127</v>
      </c>
      <c r="B3970" s="38" t="s">
        <v>2111</v>
      </c>
      <c r="C3970" s="38" t="s">
        <v>2126</v>
      </c>
      <c r="D3970" s="38">
        <v>50</v>
      </c>
      <c r="E3970" s="38" t="s">
        <v>792</v>
      </c>
    </row>
    <row r="3971" spans="1:5">
      <c r="A3971" s="38" t="s">
        <v>2125</v>
      </c>
      <c r="B3971" s="38" t="s">
        <v>2111</v>
      </c>
      <c r="C3971" s="38" t="s">
        <v>2124</v>
      </c>
      <c r="D3971" s="38">
        <v>50</v>
      </c>
      <c r="E3971" s="38" t="s">
        <v>792</v>
      </c>
    </row>
    <row r="3972" spans="1:5">
      <c r="A3972" s="38" t="s">
        <v>2123</v>
      </c>
      <c r="B3972" s="38" t="s">
        <v>2111</v>
      </c>
      <c r="C3972" s="38" t="s">
        <v>2122</v>
      </c>
      <c r="D3972" s="38">
        <v>50</v>
      </c>
      <c r="E3972" s="38" t="s">
        <v>792</v>
      </c>
    </row>
    <row r="3973" spans="1:5">
      <c r="A3973" s="38" t="s">
        <v>2121</v>
      </c>
      <c r="B3973" s="38" t="s">
        <v>2111</v>
      </c>
      <c r="C3973" s="38" t="s">
        <v>2120</v>
      </c>
      <c r="D3973" s="38">
        <v>50</v>
      </c>
      <c r="E3973" s="38" t="s">
        <v>792</v>
      </c>
    </row>
    <row r="3974" spans="1:5">
      <c r="A3974" s="38" t="s">
        <v>2119</v>
      </c>
      <c r="B3974" s="38" t="s">
        <v>2111</v>
      </c>
      <c r="C3974" s="38" t="s">
        <v>2118</v>
      </c>
      <c r="D3974" s="38">
        <v>50</v>
      </c>
      <c r="E3974" s="38" t="s">
        <v>792</v>
      </c>
    </row>
    <row r="3975" spans="1:5">
      <c r="A3975" s="38" t="s">
        <v>2117</v>
      </c>
      <c r="B3975" s="38" t="s">
        <v>2111</v>
      </c>
      <c r="C3975" s="38" t="s">
        <v>2116</v>
      </c>
      <c r="D3975" s="38">
        <v>50</v>
      </c>
      <c r="E3975" s="38" t="s">
        <v>792</v>
      </c>
    </row>
    <row r="3976" spans="1:5">
      <c r="A3976" s="38" t="s">
        <v>755</v>
      </c>
      <c r="B3976" s="38" t="s">
        <v>2111</v>
      </c>
      <c r="C3976" s="38" t="s">
        <v>2115</v>
      </c>
      <c r="D3976" s="38">
        <v>50</v>
      </c>
      <c r="E3976" s="38" t="s">
        <v>792</v>
      </c>
    </row>
    <row r="3977" spans="1:5">
      <c r="A3977" s="38" t="s">
        <v>757</v>
      </c>
      <c r="B3977" s="38" t="s">
        <v>2111</v>
      </c>
      <c r="C3977" s="38" t="s">
        <v>2114</v>
      </c>
      <c r="D3977" s="38">
        <v>50</v>
      </c>
      <c r="E3977" s="38" t="s">
        <v>792</v>
      </c>
    </row>
    <row r="3978" spans="1:5">
      <c r="A3978" s="38" t="s">
        <v>759</v>
      </c>
      <c r="B3978" s="38" t="s">
        <v>2111</v>
      </c>
      <c r="C3978" s="38" t="s">
        <v>2113</v>
      </c>
      <c r="D3978" s="38">
        <v>50</v>
      </c>
      <c r="E3978" s="38" t="s">
        <v>792</v>
      </c>
    </row>
    <row r="3979" spans="1:5">
      <c r="A3979" s="38" t="s">
        <v>2112</v>
      </c>
      <c r="B3979" s="38" t="s">
        <v>2111</v>
      </c>
      <c r="C3979" s="38" t="s">
        <v>2110</v>
      </c>
      <c r="D3979" s="38">
        <v>50</v>
      </c>
      <c r="E3979" s="38" t="s">
        <v>792</v>
      </c>
    </row>
    <row r="3980" spans="1:5">
      <c r="A3980" s="38" t="s">
        <v>2109</v>
      </c>
      <c r="B3980" s="38" t="s">
        <v>2108</v>
      </c>
      <c r="C3980" s="38" t="s">
        <v>2107</v>
      </c>
      <c r="D3980" s="38">
        <v>50</v>
      </c>
      <c r="E3980" s="38" t="s">
        <v>792</v>
      </c>
    </row>
    <row r="3981" spans="1:5">
      <c r="A3981" s="38" t="s">
        <v>648</v>
      </c>
      <c r="B3981" s="38" t="s">
        <v>2099</v>
      </c>
      <c r="C3981" s="38" t="s">
        <v>2106</v>
      </c>
      <c r="D3981" s="38">
        <v>50</v>
      </c>
      <c r="E3981" s="38" t="s">
        <v>792</v>
      </c>
    </row>
    <row r="3982" spans="1:5">
      <c r="A3982" s="38" t="s">
        <v>2105</v>
      </c>
      <c r="B3982" s="38" t="s">
        <v>2099</v>
      </c>
      <c r="C3982" s="38" t="s">
        <v>2104</v>
      </c>
      <c r="D3982" s="38">
        <v>50</v>
      </c>
      <c r="E3982" s="38" t="s">
        <v>792</v>
      </c>
    </row>
    <row r="3983" spans="1:5">
      <c r="A3983" s="38" t="s">
        <v>2103</v>
      </c>
      <c r="B3983" s="38" t="s">
        <v>2099</v>
      </c>
      <c r="C3983" s="38" t="s">
        <v>2102</v>
      </c>
      <c r="D3983" s="38">
        <v>50</v>
      </c>
      <c r="E3983" s="38" t="s">
        <v>792</v>
      </c>
    </row>
    <row r="3984" spans="1:5">
      <c r="A3984" s="38" t="s">
        <v>651</v>
      </c>
      <c r="B3984" s="38" t="s">
        <v>2099</v>
      </c>
      <c r="C3984" s="38" t="s">
        <v>2101</v>
      </c>
      <c r="D3984" s="38">
        <v>50</v>
      </c>
      <c r="E3984" s="38" t="s">
        <v>792</v>
      </c>
    </row>
    <row r="3985" spans="1:5">
      <c r="A3985" s="38" t="s">
        <v>2100</v>
      </c>
      <c r="B3985" s="38" t="s">
        <v>2099</v>
      </c>
      <c r="C3985" s="38" t="s">
        <v>1944</v>
      </c>
      <c r="D3985" s="38">
        <v>50</v>
      </c>
      <c r="E3985" s="38" t="s">
        <v>792</v>
      </c>
    </row>
    <row r="3986" spans="1:5">
      <c r="A3986" s="38" t="s">
        <v>649</v>
      </c>
      <c r="B3986" s="38" t="s">
        <v>2099</v>
      </c>
      <c r="C3986" s="38" t="s">
        <v>2098</v>
      </c>
      <c r="D3986" s="38">
        <v>50</v>
      </c>
      <c r="E3986" s="38" t="s">
        <v>792</v>
      </c>
    </row>
    <row r="3987" spans="1:5">
      <c r="A3987" s="38" t="s">
        <v>650</v>
      </c>
      <c r="B3987" s="38" t="s">
        <v>2099</v>
      </c>
      <c r="C3987" s="38" t="s">
        <v>2098</v>
      </c>
      <c r="D3987" s="38">
        <v>50</v>
      </c>
      <c r="E3987" s="38" t="s">
        <v>792</v>
      </c>
    </row>
    <row r="3988" spans="1:5">
      <c r="A3988" s="38" t="s">
        <v>2097</v>
      </c>
      <c r="B3988" s="38" t="s">
        <v>2095</v>
      </c>
      <c r="C3988" s="38" t="s">
        <v>2096</v>
      </c>
      <c r="D3988" s="38">
        <v>50</v>
      </c>
      <c r="E3988" s="38" t="s">
        <v>792</v>
      </c>
    </row>
    <row r="3989" spans="1:5">
      <c r="A3989" s="38" t="s">
        <v>762</v>
      </c>
      <c r="B3989" s="38" t="s">
        <v>2095</v>
      </c>
      <c r="C3989" s="38" t="s">
        <v>2094</v>
      </c>
      <c r="D3989" s="38">
        <v>50</v>
      </c>
      <c r="E3989" s="38" t="s">
        <v>792</v>
      </c>
    </row>
    <row r="3990" spans="1:5">
      <c r="A3990" s="38" t="s">
        <v>761</v>
      </c>
      <c r="B3990" s="38" t="s">
        <v>2095</v>
      </c>
      <c r="C3990" s="38" t="s">
        <v>2094</v>
      </c>
      <c r="D3990" s="38">
        <v>50</v>
      </c>
      <c r="E3990" s="38" t="s">
        <v>792</v>
      </c>
    </row>
    <row r="3991" spans="1:5">
      <c r="A3991" s="38" t="s">
        <v>2093</v>
      </c>
      <c r="B3991" s="38" t="s">
        <v>2091</v>
      </c>
      <c r="C3991" s="38" t="s">
        <v>2090</v>
      </c>
      <c r="D3991" s="38">
        <v>50</v>
      </c>
      <c r="E3991" s="38" t="s">
        <v>792</v>
      </c>
    </row>
    <row r="3992" spans="1:5">
      <c r="A3992" s="38" t="s">
        <v>2092</v>
      </c>
      <c r="B3992" s="38" t="s">
        <v>2091</v>
      </c>
      <c r="C3992" s="38" t="s">
        <v>2090</v>
      </c>
      <c r="D3992" s="38">
        <v>50</v>
      </c>
      <c r="E3992" s="38" t="s">
        <v>792</v>
      </c>
    </row>
    <row r="3993" spans="1:5">
      <c r="A3993" s="38" t="s">
        <v>763</v>
      </c>
      <c r="B3993" s="38" t="s">
        <v>2082</v>
      </c>
      <c r="C3993" s="38" t="s">
        <v>2089</v>
      </c>
      <c r="D3993" s="38">
        <v>50</v>
      </c>
      <c r="E3993" s="38" t="s">
        <v>792</v>
      </c>
    </row>
    <row r="3994" spans="1:5">
      <c r="A3994" s="38" t="s">
        <v>764</v>
      </c>
      <c r="B3994" s="38" t="s">
        <v>2082</v>
      </c>
      <c r="C3994" s="38" t="s">
        <v>2088</v>
      </c>
      <c r="D3994" s="38">
        <v>50</v>
      </c>
      <c r="E3994" s="38" t="s">
        <v>792</v>
      </c>
    </row>
    <row r="3995" spans="1:5">
      <c r="A3995" s="38" t="s">
        <v>765</v>
      </c>
      <c r="B3995" s="38" t="s">
        <v>2082</v>
      </c>
      <c r="C3995" s="38" t="s">
        <v>2087</v>
      </c>
      <c r="D3995" s="38">
        <v>50</v>
      </c>
      <c r="E3995" s="38" t="s">
        <v>792</v>
      </c>
    </row>
    <row r="3996" spans="1:5">
      <c r="A3996" s="38" t="s">
        <v>766</v>
      </c>
      <c r="B3996" s="38" t="s">
        <v>2082</v>
      </c>
      <c r="C3996" s="38" t="s">
        <v>2086</v>
      </c>
      <c r="D3996" s="38">
        <v>50</v>
      </c>
      <c r="E3996" s="38" t="s">
        <v>792</v>
      </c>
    </row>
    <row r="3997" spans="1:5">
      <c r="A3997" s="38" t="s">
        <v>2085</v>
      </c>
      <c r="B3997" s="38" t="s">
        <v>2082</v>
      </c>
      <c r="C3997" s="38" t="s">
        <v>2084</v>
      </c>
      <c r="D3997" s="38">
        <v>50</v>
      </c>
      <c r="E3997" s="38" t="s">
        <v>792</v>
      </c>
    </row>
    <row r="3998" spans="1:5">
      <c r="A3998" s="38" t="s">
        <v>2083</v>
      </c>
      <c r="B3998" s="38" t="s">
        <v>2082</v>
      </c>
      <c r="C3998" s="38" t="s">
        <v>2081</v>
      </c>
      <c r="D3998" s="38">
        <v>50</v>
      </c>
      <c r="E3998" s="38" t="s">
        <v>792</v>
      </c>
    </row>
    <row r="3999" spans="1:5">
      <c r="A3999" s="38" t="s">
        <v>2080</v>
      </c>
      <c r="B3999" s="38" t="s">
        <v>2065</v>
      </c>
      <c r="C3999" s="38" t="s">
        <v>2069</v>
      </c>
      <c r="D3999" s="38">
        <v>50</v>
      </c>
      <c r="E3999" s="38" t="s">
        <v>792</v>
      </c>
    </row>
    <row r="4000" spans="1:5">
      <c r="A4000" s="38" t="s">
        <v>2079</v>
      </c>
      <c r="B4000" s="38" t="s">
        <v>2065</v>
      </c>
      <c r="C4000" s="38" t="s">
        <v>2069</v>
      </c>
      <c r="D4000" s="38">
        <v>50</v>
      </c>
      <c r="E4000" s="38" t="s">
        <v>792</v>
      </c>
    </row>
    <row r="4001" spans="1:5">
      <c r="A4001" s="38" t="s">
        <v>2078</v>
      </c>
      <c r="B4001" s="38" t="s">
        <v>2065</v>
      </c>
      <c r="C4001" s="38" t="s">
        <v>2068</v>
      </c>
      <c r="D4001" s="38">
        <v>50</v>
      </c>
      <c r="E4001" s="38" t="s">
        <v>792</v>
      </c>
    </row>
    <row r="4002" spans="1:5">
      <c r="A4002" s="38" t="s">
        <v>2077</v>
      </c>
      <c r="B4002" s="38" t="s">
        <v>2065</v>
      </c>
      <c r="C4002" s="38" t="s">
        <v>2068</v>
      </c>
      <c r="D4002" s="38">
        <v>50</v>
      </c>
      <c r="E4002" s="38" t="s">
        <v>792</v>
      </c>
    </row>
    <row r="4003" spans="1:5">
      <c r="A4003" s="38" t="s">
        <v>2076</v>
      </c>
      <c r="B4003" s="38" t="s">
        <v>2065</v>
      </c>
      <c r="C4003" s="38" t="s">
        <v>2067</v>
      </c>
      <c r="D4003" s="38">
        <v>50</v>
      </c>
      <c r="E4003" s="38" t="s">
        <v>792</v>
      </c>
    </row>
    <row r="4004" spans="1:5">
      <c r="A4004" s="38" t="s">
        <v>2075</v>
      </c>
      <c r="B4004" s="38" t="s">
        <v>2065</v>
      </c>
      <c r="C4004" s="38" t="s">
        <v>2067</v>
      </c>
      <c r="D4004" s="38">
        <v>50</v>
      </c>
      <c r="E4004" s="38" t="s">
        <v>792</v>
      </c>
    </row>
    <row r="4005" spans="1:5">
      <c r="A4005" s="38" t="s">
        <v>2074</v>
      </c>
      <c r="B4005" s="38" t="s">
        <v>2065</v>
      </c>
      <c r="C4005" s="38" t="s">
        <v>2064</v>
      </c>
      <c r="D4005" s="38">
        <v>50</v>
      </c>
      <c r="E4005" s="38" t="s">
        <v>792</v>
      </c>
    </row>
    <row r="4006" spans="1:5">
      <c r="A4006" s="38" t="s">
        <v>2073</v>
      </c>
      <c r="B4006" s="38" t="s">
        <v>2065</v>
      </c>
      <c r="C4006" s="38" t="s">
        <v>2064</v>
      </c>
      <c r="D4006" s="38">
        <v>50</v>
      </c>
      <c r="E4006" s="38" t="s">
        <v>792</v>
      </c>
    </row>
    <row r="4007" spans="1:5">
      <c r="A4007" s="38" t="s">
        <v>2072</v>
      </c>
      <c r="B4007" s="38" t="s">
        <v>2065</v>
      </c>
      <c r="C4007" s="38" t="s">
        <v>2069</v>
      </c>
      <c r="D4007" s="38">
        <v>50</v>
      </c>
      <c r="E4007" s="38" t="s">
        <v>792</v>
      </c>
    </row>
    <row r="4008" spans="1:5">
      <c r="A4008" s="38" t="s">
        <v>487</v>
      </c>
      <c r="B4008" s="38" t="s">
        <v>2065</v>
      </c>
      <c r="C4008" s="38" t="s">
        <v>2068</v>
      </c>
      <c r="D4008" s="38">
        <v>50</v>
      </c>
      <c r="E4008" s="38" t="s">
        <v>792</v>
      </c>
    </row>
    <row r="4009" spans="1:5">
      <c r="A4009" s="38" t="s">
        <v>489</v>
      </c>
      <c r="B4009" s="38" t="s">
        <v>2065</v>
      </c>
      <c r="C4009" s="38" t="s">
        <v>2067</v>
      </c>
      <c r="D4009" s="38">
        <v>50</v>
      </c>
      <c r="E4009" s="38" t="s">
        <v>792</v>
      </c>
    </row>
    <row r="4010" spans="1:5">
      <c r="A4010" s="38" t="s">
        <v>2071</v>
      </c>
      <c r="B4010" s="38" t="s">
        <v>2065</v>
      </c>
      <c r="C4010" s="38" t="s">
        <v>2064</v>
      </c>
      <c r="D4010" s="38">
        <v>50</v>
      </c>
      <c r="E4010" s="38" t="s">
        <v>792</v>
      </c>
    </row>
    <row r="4011" spans="1:5">
      <c r="A4011" s="38" t="s">
        <v>2070</v>
      </c>
      <c r="B4011" s="38" t="s">
        <v>2065</v>
      </c>
      <c r="C4011" s="38" t="s">
        <v>2069</v>
      </c>
      <c r="D4011" s="38">
        <v>50</v>
      </c>
      <c r="E4011" s="38" t="s">
        <v>792</v>
      </c>
    </row>
    <row r="4012" spans="1:5">
      <c r="A4012" s="38" t="s">
        <v>488</v>
      </c>
      <c r="B4012" s="38" t="s">
        <v>2065</v>
      </c>
      <c r="C4012" s="38" t="s">
        <v>2068</v>
      </c>
      <c r="D4012" s="38">
        <v>50</v>
      </c>
      <c r="E4012" s="38" t="s">
        <v>792</v>
      </c>
    </row>
    <row r="4013" spans="1:5">
      <c r="A4013" s="38" t="s">
        <v>490</v>
      </c>
      <c r="B4013" s="38" t="s">
        <v>2065</v>
      </c>
      <c r="C4013" s="38" t="s">
        <v>2067</v>
      </c>
      <c r="D4013" s="38">
        <v>50</v>
      </c>
      <c r="E4013" s="38" t="s">
        <v>792</v>
      </c>
    </row>
    <row r="4014" spans="1:5">
      <c r="A4014" s="38" t="s">
        <v>2066</v>
      </c>
      <c r="B4014" s="38" t="s">
        <v>2065</v>
      </c>
      <c r="C4014" s="38" t="s">
        <v>2064</v>
      </c>
      <c r="D4014" s="38">
        <v>50</v>
      </c>
      <c r="E4014" s="38" t="s">
        <v>792</v>
      </c>
    </row>
    <row r="4015" spans="1:5">
      <c r="A4015" s="38" t="s">
        <v>2063</v>
      </c>
      <c r="B4015" s="38" t="s">
        <v>2050</v>
      </c>
      <c r="C4015" s="38" t="s">
        <v>2054</v>
      </c>
      <c r="D4015" s="38">
        <v>50</v>
      </c>
      <c r="E4015" s="38" t="s">
        <v>792</v>
      </c>
    </row>
    <row r="4016" spans="1:5">
      <c r="A4016" s="38" t="s">
        <v>2062</v>
      </c>
      <c r="B4016" s="38" t="s">
        <v>2050</v>
      </c>
      <c r="C4016" s="38" t="s">
        <v>2052</v>
      </c>
      <c r="D4016" s="38">
        <v>50</v>
      </c>
      <c r="E4016" s="38" t="s">
        <v>792</v>
      </c>
    </row>
    <row r="4017" spans="1:5">
      <c r="A4017" s="38" t="s">
        <v>2061</v>
      </c>
      <c r="B4017" s="38" t="s">
        <v>2050</v>
      </c>
      <c r="C4017" s="38" t="s">
        <v>2052</v>
      </c>
      <c r="D4017" s="38">
        <v>50</v>
      </c>
      <c r="E4017" s="38" t="s">
        <v>792</v>
      </c>
    </row>
    <row r="4018" spans="1:5">
      <c r="A4018" s="38" t="s">
        <v>2060</v>
      </c>
      <c r="B4018" s="38" t="s">
        <v>2050</v>
      </c>
      <c r="C4018" s="38" t="s">
        <v>2049</v>
      </c>
      <c r="D4018" s="38">
        <v>50</v>
      </c>
      <c r="E4018" s="38" t="s">
        <v>792</v>
      </c>
    </row>
    <row r="4019" spans="1:5">
      <c r="A4019" s="38" t="s">
        <v>2059</v>
      </c>
      <c r="B4019" s="38" t="s">
        <v>2050</v>
      </c>
      <c r="C4019" s="38" t="s">
        <v>2049</v>
      </c>
      <c r="D4019" s="38">
        <v>50</v>
      </c>
      <c r="E4019" s="38" t="s">
        <v>792</v>
      </c>
    </row>
    <row r="4020" spans="1:5">
      <c r="A4020" s="38" t="s">
        <v>2058</v>
      </c>
      <c r="B4020" s="38" t="s">
        <v>2050</v>
      </c>
      <c r="C4020" s="38" t="s">
        <v>2054</v>
      </c>
      <c r="D4020" s="38">
        <v>50</v>
      </c>
      <c r="E4020" s="38" t="s">
        <v>792</v>
      </c>
    </row>
    <row r="4021" spans="1:5">
      <c r="A4021" s="38" t="s">
        <v>2057</v>
      </c>
      <c r="B4021" s="38" t="s">
        <v>2050</v>
      </c>
      <c r="C4021" s="38" t="s">
        <v>2052</v>
      </c>
      <c r="D4021" s="38">
        <v>50</v>
      </c>
      <c r="E4021" s="38" t="s">
        <v>792</v>
      </c>
    </row>
    <row r="4022" spans="1:5">
      <c r="A4022" s="38" t="s">
        <v>2056</v>
      </c>
      <c r="B4022" s="38" t="s">
        <v>2050</v>
      </c>
      <c r="C4022" s="38" t="s">
        <v>2049</v>
      </c>
      <c r="D4022" s="38">
        <v>50</v>
      </c>
      <c r="E4022" s="38" t="s">
        <v>792</v>
      </c>
    </row>
    <row r="4023" spans="1:5">
      <c r="A4023" s="38" t="s">
        <v>2055</v>
      </c>
      <c r="B4023" s="38" t="s">
        <v>2050</v>
      </c>
      <c r="C4023" s="38" t="s">
        <v>2054</v>
      </c>
      <c r="D4023" s="38">
        <v>50</v>
      </c>
      <c r="E4023" s="38" t="s">
        <v>792</v>
      </c>
    </row>
    <row r="4024" spans="1:5">
      <c r="A4024" s="38" t="s">
        <v>2053</v>
      </c>
      <c r="B4024" s="38" t="s">
        <v>2050</v>
      </c>
      <c r="C4024" s="38" t="s">
        <v>2052</v>
      </c>
      <c r="D4024" s="38">
        <v>50</v>
      </c>
      <c r="E4024" s="38" t="s">
        <v>792</v>
      </c>
    </row>
    <row r="4025" spans="1:5">
      <c r="A4025" s="38" t="s">
        <v>2051</v>
      </c>
      <c r="B4025" s="38" t="s">
        <v>2050</v>
      </c>
      <c r="C4025" s="38" t="s">
        <v>2049</v>
      </c>
      <c r="D4025" s="38">
        <v>50</v>
      </c>
      <c r="E4025" s="38" t="s">
        <v>792</v>
      </c>
    </row>
    <row r="4026" spans="1:5">
      <c r="A4026" s="38" t="s">
        <v>2048</v>
      </c>
      <c r="B4026" s="38" t="s">
        <v>2045</v>
      </c>
      <c r="C4026" s="38" t="s">
        <v>2044</v>
      </c>
      <c r="D4026" s="38">
        <v>50</v>
      </c>
      <c r="E4026" s="38" t="s">
        <v>792</v>
      </c>
    </row>
    <row r="4027" spans="1:5">
      <c r="A4027" s="38" t="s">
        <v>2047</v>
      </c>
      <c r="B4027" s="38" t="s">
        <v>2045</v>
      </c>
      <c r="C4027" s="38" t="s">
        <v>2044</v>
      </c>
      <c r="D4027" s="38">
        <v>50</v>
      </c>
      <c r="E4027" s="38" t="s">
        <v>792</v>
      </c>
    </row>
    <row r="4028" spans="1:5">
      <c r="A4028" s="38" t="s">
        <v>2046</v>
      </c>
      <c r="B4028" s="38" t="s">
        <v>2045</v>
      </c>
      <c r="C4028" s="38" t="s">
        <v>2044</v>
      </c>
      <c r="D4028" s="38">
        <v>50</v>
      </c>
      <c r="E4028" s="38" t="s">
        <v>792</v>
      </c>
    </row>
    <row r="4029" spans="1:5">
      <c r="A4029" s="38" t="s">
        <v>2043</v>
      </c>
      <c r="B4029" s="38" t="s">
        <v>1999</v>
      </c>
      <c r="C4029" s="38" t="s">
        <v>2017</v>
      </c>
      <c r="D4029" s="38">
        <v>50</v>
      </c>
      <c r="E4029" s="38" t="s">
        <v>792</v>
      </c>
    </row>
    <row r="4030" spans="1:5">
      <c r="A4030" s="38" t="s">
        <v>2042</v>
      </c>
      <c r="B4030" s="38" t="s">
        <v>1999</v>
      </c>
      <c r="C4030" s="38" t="s">
        <v>2015</v>
      </c>
      <c r="D4030" s="38">
        <v>50</v>
      </c>
      <c r="E4030" s="38" t="s">
        <v>792</v>
      </c>
    </row>
    <row r="4031" spans="1:5">
      <c r="A4031" s="38" t="s">
        <v>2041</v>
      </c>
      <c r="B4031" s="38" t="s">
        <v>1999</v>
      </c>
      <c r="C4031" s="38" t="s">
        <v>2013</v>
      </c>
      <c r="D4031" s="38">
        <v>50</v>
      </c>
      <c r="E4031" s="38" t="s">
        <v>792</v>
      </c>
    </row>
    <row r="4032" spans="1:5">
      <c r="A4032" s="38" t="s">
        <v>2040</v>
      </c>
      <c r="B4032" s="38" t="s">
        <v>1999</v>
      </c>
      <c r="C4032" s="38" t="s">
        <v>2011</v>
      </c>
      <c r="D4032" s="38">
        <v>50</v>
      </c>
      <c r="E4032" s="38" t="s">
        <v>792</v>
      </c>
    </row>
    <row r="4033" spans="1:5">
      <c r="A4033" s="38" t="s">
        <v>2039</v>
      </c>
      <c r="B4033" s="38" t="s">
        <v>1999</v>
      </c>
      <c r="C4033" s="38" t="s">
        <v>2009</v>
      </c>
      <c r="D4033" s="38">
        <v>50</v>
      </c>
      <c r="E4033" s="38" t="s">
        <v>792</v>
      </c>
    </row>
    <row r="4034" spans="1:5">
      <c r="A4034" s="38" t="s">
        <v>2038</v>
      </c>
      <c r="B4034" s="38" t="s">
        <v>1999</v>
      </c>
      <c r="C4034" s="38" t="s">
        <v>2007</v>
      </c>
      <c r="D4034" s="38">
        <v>50</v>
      </c>
      <c r="E4034" s="38" t="s">
        <v>792</v>
      </c>
    </row>
    <row r="4035" spans="1:5">
      <c r="A4035" s="38" t="s">
        <v>2037</v>
      </c>
      <c r="B4035" s="38" t="s">
        <v>1999</v>
      </c>
      <c r="C4035" s="38" t="s">
        <v>2007</v>
      </c>
      <c r="D4035" s="38">
        <v>50</v>
      </c>
      <c r="E4035" s="38" t="s">
        <v>792</v>
      </c>
    </row>
    <row r="4036" spans="1:5">
      <c r="A4036" s="38" t="s">
        <v>2036</v>
      </c>
      <c r="B4036" s="38" t="s">
        <v>1999</v>
      </c>
      <c r="C4036" s="38" t="s">
        <v>2005</v>
      </c>
      <c r="D4036" s="38">
        <v>50</v>
      </c>
      <c r="E4036" s="38" t="s">
        <v>792</v>
      </c>
    </row>
    <row r="4037" spans="1:5">
      <c r="A4037" s="38" t="s">
        <v>2035</v>
      </c>
      <c r="B4037" s="38" t="s">
        <v>1999</v>
      </c>
      <c r="C4037" s="38" t="s">
        <v>2005</v>
      </c>
      <c r="D4037" s="38">
        <v>50</v>
      </c>
      <c r="E4037" s="38" t="s">
        <v>792</v>
      </c>
    </row>
    <row r="4038" spans="1:5">
      <c r="A4038" s="38" t="s">
        <v>2034</v>
      </c>
      <c r="B4038" s="38" t="s">
        <v>1999</v>
      </c>
      <c r="C4038" s="38" t="s">
        <v>2003</v>
      </c>
      <c r="D4038" s="38">
        <v>50</v>
      </c>
      <c r="E4038" s="38" t="s">
        <v>792</v>
      </c>
    </row>
    <row r="4039" spans="1:5">
      <c r="A4039" s="38" t="s">
        <v>2033</v>
      </c>
      <c r="B4039" s="38" t="s">
        <v>1999</v>
      </c>
      <c r="C4039" s="38" t="s">
        <v>2003</v>
      </c>
      <c r="D4039" s="38">
        <v>50</v>
      </c>
      <c r="E4039" s="38" t="s">
        <v>792</v>
      </c>
    </row>
    <row r="4040" spans="1:5">
      <c r="A4040" s="38" t="s">
        <v>2032</v>
      </c>
      <c r="B4040" s="38" t="s">
        <v>1999</v>
      </c>
      <c r="C4040" s="38" t="s">
        <v>2001</v>
      </c>
      <c r="D4040" s="38">
        <v>50</v>
      </c>
      <c r="E4040" s="38" t="s">
        <v>792</v>
      </c>
    </row>
    <row r="4041" spans="1:5">
      <c r="A4041" s="38" t="s">
        <v>2031</v>
      </c>
      <c r="B4041" s="38" t="s">
        <v>1999</v>
      </c>
      <c r="C4041" s="38" t="s">
        <v>2001</v>
      </c>
      <c r="D4041" s="38">
        <v>50</v>
      </c>
      <c r="E4041" s="38" t="s">
        <v>792</v>
      </c>
    </row>
    <row r="4042" spans="1:5">
      <c r="A4042" s="38" t="s">
        <v>2030</v>
      </c>
      <c r="B4042" s="38" t="s">
        <v>1999</v>
      </c>
      <c r="C4042" s="38" t="s">
        <v>1998</v>
      </c>
      <c r="D4042" s="38">
        <v>50</v>
      </c>
      <c r="E4042" s="38" t="s">
        <v>792</v>
      </c>
    </row>
    <row r="4043" spans="1:5">
      <c r="A4043" s="38" t="s">
        <v>2029</v>
      </c>
      <c r="B4043" s="38" t="s">
        <v>1999</v>
      </c>
      <c r="C4043" s="38" t="s">
        <v>1998</v>
      </c>
      <c r="D4043" s="38">
        <v>50</v>
      </c>
      <c r="E4043" s="38" t="s">
        <v>792</v>
      </c>
    </row>
    <row r="4044" spans="1:5">
      <c r="A4044" s="38" t="s">
        <v>2028</v>
      </c>
      <c r="B4044" s="38" t="s">
        <v>1999</v>
      </c>
      <c r="C4044" s="38" t="s">
        <v>2017</v>
      </c>
      <c r="D4044" s="38">
        <v>50</v>
      </c>
      <c r="E4044" s="38" t="s">
        <v>792</v>
      </c>
    </row>
    <row r="4045" spans="1:5">
      <c r="A4045" s="38" t="s">
        <v>2027</v>
      </c>
      <c r="B4045" s="38" t="s">
        <v>1999</v>
      </c>
      <c r="C4045" s="38" t="s">
        <v>2015</v>
      </c>
      <c r="D4045" s="38">
        <v>50</v>
      </c>
      <c r="E4045" s="38" t="s">
        <v>792</v>
      </c>
    </row>
    <row r="4046" spans="1:5">
      <c r="A4046" s="38" t="s">
        <v>2026</v>
      </c>
      <c r="B4046" s="38" t="s">
        <v>1999</v>
      </c>
      <c r="C4046" s="38" t="s">
        <v>2013</v>
      </c>
      <c r="D4046" s="38">
        <v>50</v>
      </c>
      <c r="E4046" s="38" t="s">
        <v>792</v>
      </c>
    </row>
    <row r="4047" spans="1:5">
      <c r="A4047" s="38" t="s">
        <v>2025</v>
      </c>
      <c r="B4047" s="38" t="s">
        <v>1999</v>
      </c>
      <c r="C4047" s="38" t="s">
        <v>2011</v>
      </c>
      <c r="D4047" s="38">
        <v>50</v>
      </c>
      <c r="E4047" s="38" t="s">
        <v>792</v>
      </c>
    </row>
    <row r="4048" spans="1:5">
      <c r="A4048" s="38" t="s">
        <v>2024</v>
      </c>
      <c r="B4048" s="38" t="s">
        <v>1999</v>
      </c>
      <c r="C4048" s="38" t="s">
        <v>2009</v>
      </c>
      <c r="D4048" s="38">
        <v>50</v>
      </c>
      <c r="E4048" s="38" t="s">
        <v>792</v>
      </c>
    </row>
    <row r="4049" spans="1:5">
      <c r="A4049" s="38" t="s">
        <v>2023</v>
      </c>
      <c r="B4049" s="38" t="s">
        <v>1999</v>
      </c>
      <c r="C4049" s="38" t="s">
        <v>2007</v>
      </c>
      <c r="D4049" s="38">
        <v>50</v>
      </c>
      <c r="E4049" s="38" t="s">
        <v>792</v>
      </c>
    </row>
    <row r="4050" spans="1:5">
      <c r="A4050" s="38" t="s">
        <v>2022</v>
      </c>
      <c r="B4050" s="38" t="s">
        <v>1999</v>
      </c>
      <c r="C4050" s="38" t="s">
        <v>2005</v>
      </c>
      <c r="D4050" s="38">
        <v>50</v>
      </c>
      <c r="E4050" s="38" t="s">
        <v>792</v>
      </c>
    </row>
    <row r="4051" spans="1:5">
      <c r="A4051" s="38" t="s">
        <v>2021</v>
      </c>
      <c r="B4051" s="38" t="s">
        <v>1999</v>
      </c>
      <c r="C4051" s="38" t="s">
        <v>2003</v>
      </c>
      <c r="D4051" s="38">
        <v>50</v>
      </c>
      <c r="E4051" s="38" t="s">
        <v>792</v>
      </c>
    </row>
    <row r="4052" spans="1:5">
      <c r="A4052" s="38" t="s">
        <v>2020</v>
      </c>
      <c r="B4052" s="38" t="s">
        <v>1999</v>
      </c>
      <c r="C4052" s="38" t="s">
        <v>2001</v>
      </c>
      <c r="D4052" s="38">
        <v>50</v>
      </c>
      <c r="E4052" s="38" t="s">
        <v>792</v>
      </c>
    </row>
    <row r="4053" spans="1:5">
      <c r="A4053" s="38" t="s">
        <v>2019</v>
      </c>
      <c r="B4053" s="38" t="s">
        <v>1999</v>
      </c>
      <c r="C4053" s="38" t="s">
        <v>1998</v>
      </c>
      <c r="D4053" s="38">
        <v>50</v>
      </c>
      <c r="E4053" s="38" t="s">
        <v>792</v>
      </c>
    </row>
    <row r="4054" spans="1:5">
      <c r="A4054" s="38" t="s">
        <v>2018</v>
      </c>
      <c r="B4054" s="38" t="s">
        <v>1999</v>
      </c>
      <c r="C4054" s="38" t="s">
        <v>2017</v>
      </c>
      <c r="D4054" s="38">
        <v>50</v>
      </c>
      <c r="E4054" s="38" t="s">
        <v>792</v>
      </c>
    </row>
    <row r="4055" spans="1:5">
      <c r="A4055" s="38" t="s">
        <v>2016</v>
      </c>
      <c r="B4055" s="38" t="s">
        <v>1999</v>
      </c>
      <c r="C4055" s="38" t="s">
        <v>2015</v>
      </c>
      <c r="D4055" s="38">
        <v>50</v>
      </c>
      <c r="E4055" s="38" t="s">
        <v>792</v>
      </c>
    </row>
    <row r="4056" spans="1:5">
      <c r="A4056" s="38" t="s">
        <v>2014</v>
      </c>
      <c r="B4056" s="38" t="s">
        <v>1999</v>
      </c>
      <c r="C4056" s="38" t="s">
        <v>2013</v>
      </c>
      <c r="D4056" s="38">
        <v>50</v>
      </c>
      <c r="E4056" s="38" t="s">
        <v>792</v>
      </c>
    </row>
    <row r="4057" spans="1:5">
      <c r="A4057" s="38" t="s">
        <v>2012</v>
      </c>
      <c r="B4057" s="38" t="s">
        <v>1999</v>
      </c>
      <c r="C4057" s="38" t="s">
        <v>2011</v>
      </c>
      <c r="D4057" s="38">
        <v>50</v>
      </c>
      <c r="E4057" s="38" t="s">
        <v>792</v>
      </c>
    </row>
    <row r="4058" spans="1:5">
      <c r="A4058" s="38" t="s">
        <v>2010</v>
      </c>
      <c r="B4058" s="38" t="s">
        <v>1999</v>
      </c>
      <c r="C4058" s="38" t="s">
        <v>2009</v>
      </c>
      <c r="D4058" s="38">
        <v>50</v>
      </c>
      <c r="E4058" s="38" t="s">
        <v>792</v>
      </c>
    </row>
    <row r="4059" spans="1:5">
      <c r="A4059" s="38" t="s">
        <v>2008</v>
      </c>
      <c r="B4059" s="38" t="s">
        <v>1999</v>
      </c>
      <c r="C4059" s="38" t="s">
        <v>2007</v>
      </c>
      <c r="D4059" s="38">
        <v>50</v>
      </c>
      <c r="E4059" s="38" t="s">
        <v>792</v>
      </c>
    </row>
    <row r="4060" spans="1:5">
      <c r="A4060" s="38" t="s">
        <v>2006</v>
      </c>
      <c r="B4060" s="38" t="s">
        <v>1999</v>
      </c>
      <c r="C4060" s="38" t="s">
        <v>2005</v>
      </c>
      <c r="D4060" s="38">
        <v>50</v>
      </c>
      <c r="E4060" s="38" t="s">
        <v>792</v>
      </c>
    </row>
    <row r="4061" spans="1:5">
      <c r="A4061" s="38" t="s">
        <v>2004</v>
      </c>
      <c r="B4061" s="38" t="s">
        <v>1999</v>
      </c>
      <c r="C4061" s="38" t="s">
        <v>2003</v>
      </c>
      <c r="D4061" s="38">
        <v>50</v>
      </c>
      <c r="E4061" s="38" t="s">
        <v>792</v>
      </c>
    </row>
    <row r="4062" spans="1:5">
      <c r="A4062" s="38" t="s">
        <v>2002</v>
      </c>
      <c r="B4062" s="38" t="s">
        <v>1999</v>
      </c>
      <c r="C4062" s="38" t="s">
        <v>2001</v>
      </c>
      <c r="D4062" s="38">
        <v>50</v>
      </c>
      <c r="E4062" s="38" t="s">
        <v>792</v>
      </c>
    </row>
    <row r="4063" spans="1:5">
      <c r="A4063" s="38" t="s">
        <v>2000</v>
      </c>
      <c r="B4063" s="38" t="s">
        <v>1999</v>
      </c>
      <c r="C4063" s="38" t="s">
        <v>1998</v>
      </c>
      <c r="D4063" s="38">
        <v>50</v>
      </c>
      <c r="E4063" s="38" t="s">
        <v>792</v>
      </c>
    </row>
    <row r="4064" spans="1:5">
      <c r="A4064" s="38" t="s">
        <v>1997</v>
      </c>
      <c r="B4064" s="38" t="s">
        <v>1994</v>
      </c>
      <c r="C4064" s="38" t="s">
        <v>1996</v>
      </c>
      <c r="D4064" s="38">
        <v>50</v>
      </c>
      <c r="E4064" s="38" t="s">
        <v>792</v>
      </c>
    </row>
    <row r="4065" spans="1:5">
      <c r="A4065" s="38" t="s">
        <v>1995</v>
      </c>
      <c r="B4065" s="38" t="s">
        <v>1994</v>
      </c>
      <c r="C4065" s="38" t="s">
        <v>1993</v>
      </c>
      <c r="D4065" s="38">
        <v>50</v>
      </c>
      <c r="E4065" s="38" t="s">
        <v>792</v>
      </c>
    </row>
    <row r="4066" spans="1:5">
      <c r="A4066" s="38" t="s">
        <v>1992</v>
      </c>
      <c r="B4066" s="38" t="s">
        <v>1990</v>
      </c>
      <c r="C4066" s="38" t="s">
        <v>1989</v>
      </c>
      <c r="D4066" s="38">
        <v>50</v>
      </c>
      <c r="E4066" s="38" t="s">
        <v>792</v>
      </c>
    </row>
    <row r="4067" spans="1:5">
      <c r="A4067" s="38" t="s">
        <v>1991</v>
      </c>
      <c r="B4067" s="38" t="s">
        <v>1990</v>
      </c>
      <c r="C4067" s="38" t="s">
        <v>1989</v>
      </c>
      <c r="D4067" s="38">
        <v>50</v>
      </c>
      <c r="E4067" s="38" t="s">
        <v>792</v>
      </c>
    </row>
    <row r="4068" spans="1:5">
      <c r="A4068" s="38" t="s">
        <v>1988</v>
      </c>
      <c r="B4068" s="38" t="s">
        <v>1986</v>
      </c>
      <c r="C4068" s="38" t="s">
        <v>1985</v>
      </c>
      <c r="D4068" s="38">
        <v>50</v>
      </c>
      <c r="E4068" s="38" t="s">
        <v>792</v>
      </c>
    </row>
    <row r="4069" spans="1:5">
      <c r="A4069" s="38" t="s">
        <v>1987</v>
      </c>
      <c r="B4069" s="38" t="s">
        <v>1986</v>
      </c>
      <c r="C4069" s="38" t="s">
        <v>1985</v>
      </c>
      <c r="D4069" s="38">
        <v>50</v>
      </c>
      <c r="E4069" s="38" t="s">
        <v>792</v>
      </c>
    </row>
    <row r="4070" spans="1:5">
      <c r="A4070" s="38" t="s">
        <v>1984</v>
      </c>
      <c r="B4070" s="38" t="s">
        <v>1980</v>
      </c>
      <c r="C4070" s="38" t="s">
        <v>1983</v>
      </c>
      <c r="D4070" s="38">
        <v>50</v>
      </c>
      <c r="E4070" s="38" t="s">
        <v>792</v>
      </c>
    </row>
    <row r="4071" spans="1:5">
      <c r="A4071" s="38" t="s">
        <v>771</v>
      </c>
      <c r="B4071" s="38" t="s">
        <v>1980</v>
      </c>
      <c r="C4071" s="38" t="s">
        <v>1982</v>
      </c>
      <c r="D4071" s="38">
        <v>50</v>
      </c>
      <c r="E4071" s="38" t="s">
        <v>792</v>
      </c>
    </row>
    <row r="4072" spans="1:5">
      <c r="A4072" s="38" t="s">
        <v>1981</v>
      </c>
      <c r="B4072" s="38" t="s">
        <v>1980</v>
      </c>
      <c r="C4072" s="38" t="s">
        <v>1979</v>
      </c>
      <c r="D4072" s="38">
        <v>50</v>
      </c>
      <c r="E4072" s="38" t="s">
        <v>792</v>
      </c>
    </row>
    <row r="4073" spans="1:5">
      <c r="A4073" s="38" t="s">
        <v>1978</v>
      </c>
      <c r="B4073" s="38" t="s">
        <v>1956</v>
      </c>
      <c r="C4073" s="38" t="s">
        <v>1968</v>
      </c>
      <c r="D4073" s="38">
        <v>50</v>
      </c>
      <c r="E4073" s="38" t="s">
        <v>792</v>
      </c>
    </row>
    <row r="4074" spans="1:5">
      <c r="A4074" s="38" t="s">
        <v>1977</v>
      </c>
      <c r="B4074" s="38" t="s">
        <v>1956</v>
      </c>
      <c r="C4074" s="38" t="s">
        <v>1964</v>
      </c>
      <c r="D4074" s="38">
        <v>50</v>
      </c>
      <c r="E4074" s="38" t="s">
        <v>792</v>
      </c>
    </row>
    <row r="4075" spans="1:5">
      <c r="A4075" s="38" t="s">
        <v>1976</v>
      </c>
      <c r="B4075" s="38" t="s">
        <v>1956</v>
      </c>
      <c r="C4075" s="38" t="s">
        <v>1962</v>
      </c>
      <c r="D4075" s="38">
        <v>50</v>
      </c>
      <c r="E4075" s="38" t="s">
        <v>792</v>
      </c>
    </row>
    <row r="4076" spans="1:5">
      <c r="A4076" s="38" t="s">
        <v>1975</v>
      </c>
      <c r="B4076" s="38" t="s">
        <v>1956</v>
      </c>
      <c r="C4076" s="38" t="s">
        <v>1960</v>
      </c>
      <c r="D4076" s="38">
        <v>50</v>
      </c>
      <c r="E4076" s="38" t="s">
        <v>792</v>
      </c>
    </row>
    <row r="4077" spans="1:5">
      <c r="A4077" s="38" t="s">
        <v>1974</v>
      </c>
      <c r="B4077" s="38" t="s">
        <v>1956</v>
      </c>
      <c r="C4077" s="38" t="s">
        <v>1955</v>
      </c>
      <c r="D4077" s="38">
        <v>50</v>
      </c>
      <c r="E4077" s="38" t="s">
        <v>792</v>
      </c>
    </row>
    <row r="4078" spans="1:5">
      <c r="A4078" s="38" t="s">
        <v>1973</v>
      </c>
      <c r="B4078" s="38" t="s">
        <v>1956</v>
      </c>
      <c r="C4078" s="38" t="s">
        <v>1972</v>
      </c>
      <c r="D4078" s="38">
        <v>50</v>
      </c>
      <c r="E4078" s="38" t="s">
        <v>792</v>
      </c>
    </row>
    <row r="4079" spans="1:5">
      <c r="A4079" s="38" t="s">
        <v>1971</v>
      </c>
      <c r="B4079" s="38" t="s">
        <v>1956</v>
      </c>
      <c r="C4079" s="38" t="s">
        <v>1970</v>
      </c>
      <c r="D4079" s="38">
        <v>50</v>
      </c>
      <c r="E4079" s="38" t="s">
        <v>792</v>
      </c>
    </row>
    <row r="4080" spans="1:5">
      <c r="A4080" s="38" t="s">
        <v>1969</v>
      </c>
      <c r="B4080" s="38" t="s">
        <v>1956</v>
      </c>
      <c r="C4080" s="38" t="s">
        <v>1968</v>
      </c>
      <c r="D4080" s="38">
        <v>50</v>
      </c>
      <c r="E4080" s="38" t="s">
        <v>792</v>
      </c>
    </row>
    <row r="4081" spans="1:5">
      <c r="A4081" s="38" t="s">
        <v>1967</v>
      </c>
      <c r="B4081" s="38" t="s">
        <v>1956</v>
      </c>
      <c r="C4081" s="38" t="s">
        <v>1966</v>
      </c>
      <c r="D4081" s="38">
        <v>50</v>
      </c>
      <c r="E4081" s="38" t="s">
        <v>792</v>
      </c>
    </row>
    <row r="4082" spans="1:5">
      <c r="A4082" s="38" t="s">
        <v>1965</v>
      </c>
      <c r="B4082" s="38" t="s">
        <v>1956</v>
      </c>
      <c r="C4082" s="38" t="s">
        <v>1964</v>
      </c>
      <c r="D4082" s="38">
        <v>50</v>
      </c>
      <c r="E4082" s="38" t="s">
        <v>792</v>
      </c>
    </row>
    <row r="4083" spans="1:5">
      <c r="A4083" s="38" t="s">
        <v>1963</v>
      </c>
      <c r="B4083" s="38" t="s">
        <v>1956</v>
      </c>
      <c r="C4083" s="38" t="s">
        <v>1962</v>
      </c>
      <c r="D4083" s="38">
        <v>50</v>
      </c>
      <c r="E4083" s="38" t="s">
        <v>792</v>
      </c>
    </row>
    <row r="4084" spans="1:5">
      <c r="A4084" s="38" t="s">
        <v>1961</v>
      </c>
      <c r="B4084" s="38" t="s">
        <v>1956</v>
      </c>
      <c r="C4084" s="38" t="s">
        <v>1960</v>
      </c>
      <c r="D4084" s="38">
        <v>50</v>
      </c>
      <c r="E4084" s="38" t="s">
        <v>792</v>
      </c>
    </row>
    <row r="4085" spans="1:5">
      <c r="A4085" s="38" t="s">
        <v>1959</v>
      </c>
      <c r="B4085" s="38" t="s">
        <v>1956</v>
      </c>
      <c r="C4085" s="38" t="s">
        <v>1958</v>
      </c>
      <c r="D4085" s="38">
        <v>50</v>
      </c>
      <c r="E4085" s="38" t="s">
        <v>792</v>
      </c>
    </row>
    <row r="4086" spans="1:5">
      <c r="A4086" s="38" t="s">
        <v>1957</v>
      </c>
      <c r="B4086" s="38" t="s">
        <v>1956</v>
      </c>
      <c r="C4086" s="38" t="s">
        <v>1955</v>
      </c>
      <c r="D4086" s="38">
        <v>50</v>
      </c>
      <c r="E4086" s="38" t="s">
        <v>792</v>
      </c>
    </row>
    <row r="4087" spans="1:5">
      <c r="A4087" s="38" t="s">
        <v>772</v>
      </c>
      <c r="B4087" s="38" t="s">
        <v>1936</v>
      </c>
      <c r="C4087" s="38" t="s">
        <v>1954</v>
      </c>
      <c r="D4087" s="38">
        <v>50</v>
      </c>
      <c r="E4087" s="38" t="s">
        <v>792</v>
      </c>
    </row>
    <row r="4088" spans="1:5">
      <c r="A4088" s="38" t="s">
        <v>1953</v>
      </c>
      <c r="B4088" s="38" t="s">
        <v>1936</v>
      </c>
      <c r="C4088" s="38" t="s">
        <v>1952</v>
      </c>
      <c r="D4088" s="38">
        <v>50</v>
      </c>
      <c r="E4088" s="38" t="s">
        <v>792</v>
      </c>
    </row>
    <row r="4089" spans="1:5">
      <c r="A4089" s="38" t="s">
        <v>773</v>
      </c>
      <c r="B4089" s="38" t="s">
        <v>1936</v>
      </c>
      <c r="C4089" s="38" t="s">
        <v>1951</v>
      </c>
      <c r="D4089" s="38">
        <v>50</v>
      </c>
      <c r="E4089" s="38" t="s">
        <v>792</v>
      </c>
    </row>
    <row r="4090" spans="1:5">
      <c r="A4090" s="38" t="s">
        <v>1950</v>
      </c>
      <c r="B4090" s="38" t="s">
        <v>1936</v>
      </c>
      <c r="C4090" s="38" t="s">
        <v>1949</v>
      </c>
      <c r="D4090" s="38">
        <v>50</v>
      </c>
      <c r="E4090" s="38" t="s">
        <v>792</v>
      </c>
    </row>
    <row r="4091" spans="1:5">
      <c r="A4091" s="38" t="s">
        <v>1948</v>
      </c>
      <c r="B4091" s="38" t="s">
        <v>1936</v>
      </c>
      <c r="C4091" s="38" t="s">
        <v>1947</v>
      </c>
      <c r="D4091" s="38">
        <v>50</v>
      </c>
      <c r="E4091" s="38" t="s">
        <v>792</v>
      </c>
    </row>
    <row r="4092" spans="1:5">
      <c r="A4092" s="38" t="s">
        <v>774</v>
      </c>
      <c r="B4092" s="38" t="s">
        <v>1936</v>
      </c>
      <c r="C4092" s="38" t="s">
        <v>1946</v>
      </c>
      <c r="D4092" s="38">
        <v>50</v>
      </c>
      <c r="E4092" s="38" t="s">
        <v>792</v>
      </c>
    </row>
    <row r="4093" spans="1:5">
      <c r="A4093" s="38" t="s">
        <v>1945</v>
      </c>
      <c r="B4093" s="38" t="s">
        <v>1936</v>
      </c>
      <c r="C4093" s="38" t="s">
        <v>1944</v>
      </c>
      <c r="D4093" s="38">
        <v>50</v>
      </c>
      <c r="E4093" s="38" t="s">
        <v>792</v>
      </c>
    </row>
    <row r="4094" spans="1:5">
      <c r="A4094" s="38" t="s">
        <v>1943</v>
      </c>
      <c r="B4094" s="38" t="s">
        <v>1936</v>
      </c>
      <c r="C4094" s="38" t="s">
        <v>1942</v>
      </c>
      <c r="D4094" s="38">
        <v>50</v>
      </c>
      <c r="E4094" s="38" t="s">
        <v>792</v>
      </c>
    </row>
    <row r="4095" spans="1:5">
      <c r="A4095" s="38" t="s">
        <v>1941</v>
      </c>
      <c r="B4095" s="38" t="s">
        <v>1936</v>
      </c>
      <c r="C4095" s="38" t="s">
        <v>1938</v>
      </c>
      <c r="D4095" s="38">
        <v>50</v>
      </c>
      <c r="E4095" s="38" t="s">
        <v>792</v>
      </c>
    </row>
    <row r="4096" spans="1:5">
      <c r="A4096" s="38" t="s">
        <v>1940</v>
      </c>
      <c r="B4096" s="38" t="s">
        <v>1936</v>
      </c>
      <c r="C4096" s="38" t="s">
        <v>1935</v>
      </c>
      <c r="D4096" s="38">
        <v>50</v>
      </c>
      <c r="E4096" s="38" t="s">
        <v>792</v>
      </c>
    </row>
    <row r="4097" spans="1:5">
      <c r="A4097" s="38" t="s">
        <v>1939</v>
      </c>
      <c r="B4097" s="38" t="s">
        <v>1936</v>
      </c>
      <c r="C4097" s="38" t="s">
        <v>1938</v>
      </c>
      <c r="D4097" s="38">
        <v>50</v>
      </c>
      <c r="E4097" s="38" t="s">
        <v>792</v>
      </c>
    </row>
    <row r="4098" spans="1:5">
      <c r="A4098" s="38" t="s">
        <v>1937</v>
      </c>
      <c r="B4098" s="38" t="s">
        <v>1936</v>
      </c>
      <c r="C4098" s="38" t="s">
        <v>1935</v>
      </c>
      <c r="D4098" s="38">
        <v>50</v>
      </c>
      <c r="E4098" s="38" t="s">
        <v>792</v>
      </c>
    </row>
    <row r="4099" spans="1:5">
      <c r="A4099" s="38" t="s">
        <v>1934</v>
      </c>
      <c r="B4099" s="38" t="s">
        <v>1928</v>
      </c>
      <c r="C4099" s="38" t="s">
        <v>1933</v>
      </c>
      <c r="D4099" s="38">
        <v>50</v>
      </c>
      <c r="E4099" s="38" t="s">
        <v>792</v>
      </c>
    </row>
    <row r="4100" spans="1:5">
      <c r="A4100" s="38" t="s">
        <v>1932</v>
      </c>
      <c r="B4100" s="38" t="s">
        <v>1928</v>
      </c>
      <c r="C4100" s="38" t="s">
        <v>1931</v>
      </c>
      <c r="D4100" s="38">
        <v>50</v>
      </c>
      <c r="E4100" s="38" t="s">
        <v>792</v>
      </c>
    </row>
    <row r="4101" spans="1:5">
      <c r="A4101" s="38" t="s">
        <v>776</v>
      </c>
      <c r="B4101" s="38" t="s">
        <v>1928</v>
      </c>
      <c r="C4101" s="38" t="s">
        <v>1930</v>
      </c>
      <c r="D4101" s="38">
        <v>50</v>
      </c>
      <c r="E4101" s="38" t="s">
        <v>792</v>
      </c>
    </row>
    <row r="4102" spans="1:5">
      <c r="A4102" s="38" t="s">
        <v>1929</v>
      </c>
      <c r="B4102" s="38" t="s">
        <v>1928</v>
      </c>
      <c r="C4102" s="38" t="s">
        <v>1927</v>
      </c>
      <c r="D4102" s="38">
        <v>50</v>
      </c>
      <c r="E4102" s="38" t="s">
        <v>792</v>
      </c>
    </row>
    <row r="4103" spans="1:5">
      <c r="A4103" s="38" t="s">
        <v>1926</v>
      </c>
      <c r="B4103" s="38" t="s">
        <v>1859</v>
      </c>
      <c r="C4103" s="38" t="s">
        <v>1891</v>
      </c>
      <c r="D4103" s="38">
        <v>50</v>
      </c>
      <c r="E4103" s="38" t="s">
        <v>792</v>
      </c>
    </row>
    <row r="4104" spans="1:5">
      <c r="A4104" s="38" t="s">
        <v>1925</v>
      </c>
      <c r="B4104" s="38" t="s">
        <v>1859</v>
      </c>
      <c r="C4104" s="38" t="s">
        <v>1889</v>
      </c>
      <c r="D4104" s="38">
        <v>50</v>
      </c>
      <c r="E4104" s="38" t="s">
        <v>792</v>
      </c>
    </row>
    <row r="4105" spans="1:5">
      <c r="A4105" s="38" t="s">
        <v>1924</v>
      </c>
      <c r="B4105" s="38" t="s">
        <v>1859</v>
      </c>
      <c r="C4105" s="38" t="s">
        <v>1887</v>
      </c>
      <c r="D4105" s="38">
        <v>50</v>
      </c>
      <c r="E4105" s="38" t="s">
        <v>792</v>
      </c>
    </row>
    <row r="4106" spans="1:5">
      <c r="A4106" s="38" t="s">
        <v>1923</v>
      </c>
      <c r="B4106" s="38" t="s">
        <v>1859</v>
      </c>
      <c r="C4106" s="38" t="s">
        <v>1885</v>
      </c>
      <c r="D4106" s="38">
        <v>50</v>
      </c>
      <c r="E4106" s="38" t="s">
        <v>792</v>
      </c>
    </row>
    <row r="4107" spans="1:5">
      <c r="A4107" s="38" t="s">
        <v>1922</v>
      </c>
      <c r="B4107" s="38" t="s">
        <v>1859</v>
      </c>
      <c r="C4107" s="38" t="s">
        <v>1883</v>
      </c>
      <c r="D4107" s="38">
        <v>50</v>
      </c>
      <c r="E4107" s="38" t="s">
        <v>792</v>
      </c>
    </row>
    <row r="4108" spans="1:5">
      <c r="A4108" s="38" t="s">
        <v>1921</v>
      </c>
      <c r="B4108" s="38" t="s">
        <v>1859</v>
      </c>
      <c r="C4108" s="38" t="s">
        <v>1881</v>
      </c>
      <c r="D4108" s="38">
        <v>50</v>
      </c>
      <c r="E4108" s="38" t="s">
        <v>792</v>
      </c>
    </row>
    <row r="4109" spans="1:5">
      <c r="A4109" s="38" t="s">
        <v>1920</v>
      </c>
      <c r="B4109" s="38" t="s">
        <v>1859</v>
      </c>
      <c r="C4109" s="38" t="s">
        <v>1879</v>
      </c>
      <c r="D4109" s="38">
        <v>50</v>
      </c>
      <c r="E4109" s="38" t="s">
        <v>792</v>
      </c>
    </row>
    <row r="4110" spans="1:5">
      <c r="A4110" s="38" t="s">
        <v>1919</v>
      </c>
      <c r="B4110" s="38" t="s">
        <v>1859</v>
      </c>
      <c r="C4110" s="38" t="s">
        <v>1877</v>
      </c>
      <c r="D4110" s="38">
        <v>50</v>
      </c>
      <c r="E4110" s="38" t="s">
        <v>792</v>
      </c>
    </row>
    <row r="4111" spans="1:5">
      <c r="A4111" s="38" t="s">
        <v>1918</v>
      </c>
      <c r="B4111" s="38" t="s">
        <v>1859</v>
      </c>
      <c r="C4111" s="38" t="s">
        <v>1875</v>
      </c>
      <c r="D4111" s="38">
        <v>50</v>
      </c>
      <c r="E4111" s="38" t="s">
        <v>792</v>
      </c>
    </row>
    <row r="4112" spans="1:5">
      <c r="A4112" s="38" t="s">
        <v>1917</v>
      </c>
      <c r="B4112" s="38" t="s">
        <v>1859</v>
      </c>
      <c r="C4112" s="38" t="s">
        <v>1873</v>
      </c>
      <c r="D4112" s="38">
        <v>50</v>
      </c>
      <c r="E4112" s="38" t="s">
        <v>792</v>
      </c>
    </row>
    <row r="4113" spans="1:5">
      <c r="A4113" s="38" t="s">
        <v>1916</v>
      </c>
      <c r="B4113" s="38" t="s">
        <v>1859</v>
      </c>
      <c r="C4113" s="38" t="s">
        <v>1871</v>
      </c>
      <c r="D4113" s="38">
        <v>50</v>
      </c>
      <c r="E4113" s="38" t="s">
        <v>792</v>
      </c>
    </row>
    <row r="4114" spans="1:5">
      <c r="A4114" s="38" t="s">
        <v>1915</v>
      </c>
      <c r="B4114" s="38" t="s">
        <v>1859</v>
      </c>
      <c r="C4114" s="38" t="s">
        <v>1869</v>
      </c>
      <c r="D4114" s="38">
        <v>50</v>
      </c>
      <c r="E4114" s="38" t="s">
        <v>792</v>
      </c>
    </row>
    <row r="4115" spans="1:5">
      <c r="A4115" s="38" t="s">
        <v>1914</v>
      </c>
      <c r="B4115" s="38" t="s">
        <v>1859</v>
      </c>
      <c r="C4115" s="38" t="s">
        <v>1867</v>
      </c>
      <c r="D4115" s="38">
        <v>50</v>
      </c>
      <c r="E4115" s="38" t="s">
        <v>792</v>
      </c>
    </row>
    <row r="4116" spans="1:5">
      <c r="A4116" s="38" t="s">
        <v>1913</v>
      </c>
      <c r="B4116" s="38" t="s">
        <v>1859</v>
      </c>
      <c r="C4116" s="38" t="s">
        <v>1865</v>
      </c>
      <c r="D4116" s="38">
        <v>50</v>
      </c>
      <c r="E4116" s="38" t="s">
        <v>792</v>
      </c>
    </row>
    <row r="4117" spans="1:5">
      <c r="A4117" s="38" t="s">
        <v>1912</v>
      </c>
      <c r="B4117" s="38" t="s">
        <v>1859</v>
      </c>
      <c r="C4117" s="38" t="s">
        <v>1863</v>
      </c>
      <c r="D4117" s="38">
        <v>50</v>
      </c>
      <c r="E4117" s="38" t="s">
        <v>792</v>
      </c>
    </row>
    <row r="4118" spans="1:5">
      <c r="A4118" s="38" t="s">
        <v>1911</v>
      </c>
      <c r="B4118" s="38" t="s">
        <v>1859</v>
      </c>
      <c r="C4118" s="38" t="s">
        <v>1861</v>
      </c>
      <c r="D4118" s="38">
        <v>50</v>
      </c>
      <c r="E4118" s="38" t="s">
        <v>792</v>
      </c>
    </row>
    <row r="4119" spans="1:5">
      <c r="A4119" s="38" t="s">
        <v>1910</v>
      </c>
      <c r="B4119" s="38" t="s">
        <v>1859</v>
      </c>
      <c r="C4119" s="38" t="s">
        <v>1858</v>
      </c>
      <c r="D4119" s="38">
        <v>50</v>
      </c>
      <c r="E4119" s="38" t="s">
        <v>792</v>
      </c>
    </row>
    <row r="4120" spans="1:5">
      <c r="A4120" s="38" t="s">
        <v>1909</v>
      </c>
      <c r="B4120" s="38" t="s">
        <v>1859</v>
      </c>
      <c r="C4120" s="38" t="s">
        <v>1891</v>
      </c>
      <c r="D4120" s="38">
        <v>50</v>
      </c>
      <c r="E4120" s="38" t="s">
        <v>792</v>
      </c>
    </row>
    <row r="4121" spans="1:5">
      <c r="A4121" s="38" t="s">
        <v>1908</v>
      </c>
      <c r="B4121" s="38" t="s">
        <v>1859</v>
      </c>
      <c r="C4121" s="38" t="s">
        <v>1889</v>
      </c>
      <c r="D4121" s="38">
        <v>50</v>
      </c>
      <c r="E4121" s="38" t="s">
        <v>792</v>
      </c>
    </row>
    <row r="4122" spans="1:5">
      <c r="A4122" s="38" t="s">
        <v>1907</v>
      </c>
      <c r="B4122" s="38" t="s">
        <v>1859</v>
      </c>
      <c r="C4122" s="38" t="s">
        <v>1887</v>
      </c>
      <c r="D4122" s="38">
        <v>50</v>
      </c>
      <c r="E4122" s="38" t="s">
        <v>792</v>
      </c>
    </row>
    <row r="4123" spans="1:5">
      <c r="A4123" s="38" t="s">
        <v>1906</v>
      </c>
      <c r="B4123" s="38" t="s">
        <v>1859</v>
      </c>
      <c r="C4123" s="38" t="s">
        <v>1885</v>
      </c>
      <c r="D4123" s="38">
        <v>50</v>
      </c>
      <c r="E4123" s="38" t="s">
        <v>792</v>
      </c>
    </row>
    <row r="4124" spans="1:5">
      <c r="A4124" s="38" t="s">
        <v>1905</v>
      </c>
      <c r="B4124" s="38" t="s">
        <v>1859</v>
      </c>
      <c r="C4124" s="38" t="s">
        <v>1883</v>
      </c>
      <c r="D4124" s="38">
        <v>50</v>
      </c>
      <c r="E4124" s="38" t="s">
        <v>792</v>
      </c>
    </row>
    <row r="4125" spans="1:5">
      <c r="A4125" s="38" t="s">
        <v>1904</v>
      </c>
      <c r="B4125" s="38" t="s">
        <v>1859</v>
      </c>
      <c r="C4125" s="38" t="s">
        <v>1881</v>
      </c>
      <c r="D4125" s="38">
        <v>50</v>
      </c>
      <c r="E4125" s="38" t="s">
        <v>792</v>
      </c>
    </row>
    <row r="4126" spans="1:5">
      <c r="A4126" s="38" t="s">
        <v>1903</v>
      </c>
      <c r="B4126" s="38" t="s">
        <v>1859</v>
      </c>
      <c r="C4126" s="38" t="s">
        <v>1879</v>
      </c>
      <c r="D4126" s="38">
        <v>50</v>
      </c>
      <c r="E4126" s="38" t="s">
        <v>792</v>
      </c>
    </row>
    <row r="4127" spans="1:5">
      <c r="A4127" s="38" t="s">
        <v>1902</v>
      </c>
      <c r="B4127" s="38" t="s">
        <v>1859</v>
      </c>
      <c r="C4127" s="38" t="s">
        <v>1877</v>
      </c>
      <c r="D4127" s="38">
        <v>50</v>
      </c>
      <c r="E4127" s="38" t="s">
        <v>792</v>
      </c>
    </row>
    <row r="4128" spans="1:5">
      <c r="A4128" s="38" t="s">
        <v>1901</v>
      </c>
      <c r="B4128" s="38" t="s">
        <v>1859</v>
      </c>
      <c r="C4128" s="38" t="s">
        <v>1875</v>
      </c>
      <c r="D4128" s="38">
        <v>50</v>
      </c>
      <c r="E4128" s="38" t="s">
        <v>792</v>
      </c>
    </row>
    <row r="4129" spans="1:5">
      <c r="A4129" s="38" t="s">
        <v>1900</v>
      </c>
      <c r="B4129" s="38" t="s">
        <v>1859</v>
      </c>
      <c r="C4129" s="38" t="s">
        <v>1873</v>
      </c>
      <c r="D4129" s="38">
        <v>50</v>
      </c>
      <c r="E4129" s="38" t="s">
        <v>792</v>
      </c>
    </row>
    <row r="4130" spans="1:5">
      <c r="A4130" s="38" t="s">
        <v>1899</v>
      </c>
      <c r="B4130" s="38" t="s">
        <v>1859</v>
      </c>
      <c r="C4130" s="38" t="s">
        <v>1871</v>
      </c>
      <c r="D4130" s="38">
        <v>50</v>
      </c>
      <c r="E4130" s="38" t="s">
        <v>792</v>
      </c>
    </row>
    <row r="4131" spans="1:5">
      <c r="A4131" s="38" t="s">
        <v>1898</v>
      </c>
      <c r="B4131" s="38" t="s">
        <v>1859</v>
      </c>
      <c r="C4131" s="38" t="s">
        <v>1869</v>
      </c>
      <c r="D4131" s="38">
        <v>50</v>
      </c>
      <c r="E4131" s="38" t="s">
        <v>792</v>
      </c>
    </row>
    <row r="4132" spans="1:5">
      <c r="A4132" s="38" t="s">
        <v>1897</v>
      </c>
      <c r="B4132" s="38" t="s">
        <v>1859</v>
      </c>
      <c r="C4132" s="38" t="s">
        <v>1867</v>
      </c>
      <c r="D4132" s="38">
        <v>50</v>
      </c>
      <c r="E4132" s="38" t="s">
        <v>792</v>
      </c>
    </row>
    <row r="4133" spans="1:5">
      <c r="A4133" s="38" t="s">
        <v>1896</v>
      </c>
      <c r="B4133" s="38" t="s">
        <v>1859</v>
      </c>
      <c r="C4133" s="38" t="s">
        <v>1865</v>
      </c>
      <c r="D4133" s="38">
        <v>50</v>
      </c>
      <c r="E4133" s="38" t="s">
        <v>792</v>
      </c>
    </row>
    <row r="4134" spans="1:5">
      <c r="A4134" s="38" t="s">
        <v>1895</v>
      </c>
      <c r="B4134" s="38" t="s">
        <v>1859</v>
      </c>
      <c r="C4134" s="38" t="s">
        <v>1863</v>
      </c>
      <c r="D4134" s="38">
        <v>50</v>
      </c>
      <c r="E4134" s="38" t="s">
        <v>792</v>
      </c>
    </row>
    <row r="4135" spans="1:5">
      <c r="A4135" s="38" t="s">
        <v>1894</v>
      </c>
      <c r="B4135" s="38" t="s">
        <v>1859</v>
      </c>
      <c r="C4135" s="38" t="s">
        <v>1861</v>
      </c>
      <c r="D4135" s="38">
        <v>50</v>
      </c>
      <c r="E4135" s="38" t="s">
        <v>792</v>
      </c>
    </row>
    <row r="4136" spans="1:5">
      <c r="A4136" s="38" t="s">
        <v>1893</v>
      </c>
      <c r="B4136" s="38" t="s">
        <v>1859</v>
      </c>
      <c r="C4136" s="38" t="s">
        <v>1858</v>
      </c>
      <c r="D4136" s="38">
        <v>50</v>
      </c>
      <c r="E4136" s="38" t="s">
        <v>792</v>
      </c>
    </row>
    <row r="4137" spans="1:5">
      <c r="A4137" s="38" t="s">
        <v>1892</v>
      </c>
      <c r="B4137" s="38" t="s">
        <v>1859</v>
      </c>
      <c r="C4137" s="38" t="s">
        <v>1891</v>
      </c>
      <c r="D4137" s="38">
        <v>50</v>
      </c>
      <c r="E4137" s="38" t="s">
        <v>792</v>
      </c>
    </row>
    <row r="4138" spans="1:5">
      <c r="A4138" s="38" t="s">
        <v>1890</v>
      </c>
      <c r="B4138" s="38" t="s">
        <v>1859</v>
      </c>
      <c r="C4138" s="38" t="s">
        <v>1889</v>
      </c>
      <c r="D4138" s="38">
        <v>50</v>
      </c>
      <c r="E4138" s="38" t="s">
        <v>792</v>
      </c>
    </row>
    <row r="4139" spans="1:5">
      <c r="A4139" s="38" t="s">
        <v>1888</v>
      </c>
      <c r="B4139" s="38" t="s">
        <v>1859</v>
      </c>
      <c r="C4139" s="38" t="s">
        <v>1887</v>
      </c>
      <c r="D4139" s="38">
        <v>50</v>
      </c>
      <c r="E4139" s="38" t="s">
        <v>792</v>
      </c>
    </row>
    <row r="4140" spans="1:5">
      <c r="A4140" s="38" t="s">
        <v>1886</v>
      </c>
      <c r="B4140" s="38" t="s">
        <v>1859</v>
      </c>
      <c r="C4140" s="38" t="s">
        <v>1885</v>
      </c>
      <c r="D4140" s="38">
        <v>50</v>
      </c>
      <c r="E4140" s="38" t="s">
        <v>792</v>
      </c>
    </row>
    <row r="4141" spans="1:5">
      <c r="A4141" s="38" t="s">
        <v>1884</v>
      </c>
      <c r="B4141" s="38" t="s">
        <v>1859</v>
      </c>
      <c r="C4141" s="38" t="s">
        <v>1883</v>
      </c>
      <c r="D4141" s="38">
        <v>50</v>
      </c>
      <c r="E4141" s="38" t="s">
        <v>792</v>
      </c>
    </row>
    <row r="4142" spans="1:5">
      <c r="A4142" s="38" t="s">
        <v>1882</v>
      </c>
      <c r="B4142" s="38" t="s">
        <v>1859</v>
      </c>
      <c r="C4142" s="38" t="s">
        <v>1881</v>
      </c>
      <c r="D4142" s="38">
        <v>50</v>
      </c>
      <c r="E4142" s="38" t="s">
        <v>792</v>
      </c>
    </row>
    <row r="4143" spans="1:5">
      <c r="A4143" s="38" t="s">
        <v>1880</v>
      </c>
      <c r="B4143" s="38" t="s">
        <v>1859</v>
      </c>
      <c r="C4143" s="38" t="s">
        <v>1879</v>
      </c>
      <c r="D4143" s="38">
        <v>50</v>
      </c>
      <c r="E4143" s="38" t="s">
        <v>792</v>
      </c>
    </row>
    <row r="4144" spans="1:5">
      <c r="A4144" s="38" t="s">
        <v>1878</v>
      </c>
      <c r="B4144" s="38" t="s">
        <v>1859</v>
      </c>
      <c r="C4144" s="38" t="s">
        <v>1877</v>
      </c>
      <c r="D4144" s="38">
        <v>50</v>
      </c>
      <c r="E4144" s="38" t="s">
        <v>792</v>
      </c>
    </row>
    <row r="4145" spans="1:5">
      <c r="A4145" s="38" t="s">
        <v>1876</v>
      </c>
      <c r="B4145" s="38" t="s">
        <v>1859</v>
      </c>
      <c r="C4145" s="38" t="s">
        <v>1875</v>
      </c>
      <c r="D4145" s="38">
        <v>50</v>
      </c>
      <c r="E4145" s="38" t="s">
        <v>792</v>
      </c>
    </row>
    <row r="4146" spans="1:5">
      <c r="A4146" s="38" t="s">
        <v>1874</v>
      </c>
      <c r="B4146" s="38" t="s">
        <v>1859</v>
      </c>
      <c r="C4146" s="38" t="s">
        <v>1873</v>
      </c>
      <c r="D4146" s="38">
        <v>50</v>
      </c>
      <c r="E4146" s="38" t="s">
        <v>792</v>
      </c>
    </row>
    <row r="4147" spans="1:5">
      <c r="A4147" s="38" t="s">
        <v>1872</v>
      </c>
      <c r="B4147" s="38" t="s">
        <v>1859</v>
      </c>
      <c r="C4147" s="38" t="s">
        <v>1871</v>
      </c>
      <c r="D4147" s="38">
        <v>50</v>
      </c>
      <c r="E4147" s="38" t="s">
        <v>792</v>
      </c>
    </row>
    <row r="4148" spans="1:5">
      <c r="A4148" s="38" t="s">
        <v>1870</v>
      </c>
      <c r="B4148" s="38" t="s">
        <v>1859</v>
      </c>
      <c r="C4148" s="38" t="s">
        <v>1869</v>
      </c>
      <c r="D4148" s="38">
        <v>50</v>
      </c>
      <c r="E4148" s="38" t="s">
        <v>792</v>
      </c>
    </row>
    <row r="4149" spans="1:5">
      <c r="A4149" s="38" t="s">
        <v>1868</v>
      </c>
      <c r="B4149" s="38" t="s">
        <v>1859</v>
      </c>
      <c r="C4149" s="38" t="s">
        <v>1867</v>
      </c>
      <c r="D4149" s="38">
        <v>50</v>
      </c>
      <c r="E4149" s="38" t="s">
        <v>792</v>
      </c>
    </row>
    <row r="4150" spans="1:5">
      <c r="A4150" s="38" t="s">
        <v>1866</v>
      </c>
      <c r="B4150" s="38" t="s">
        <v>1859</v>
      </c>
      <c r="C4150" s="38" t="s">
        <v>1865</v>
      </c>
      <c r="D4150" s="38">
        <v>50</v>
      </c>
      <c r="E4150" s="38" t="s">
        <v>792</v>
      </c>
    </row>
    <row r="4151" spans="1:5">
      <c r="A4151" s="38" t="s">
        <v>1864</v>
      </c>
      <c r="B4151" s="38" t="s">
        <v>1859</v>
      </c>
      <c r="C4151" s="38" t="s">
        <v>1863</v>
      </c>
      <c r="D4151" s="38">
        <v>50</v>
      </c>
      <c r="E4151" s="38" t="s">
        <v>792</v>
      </c>
    </row>
    <row r="4152" spans="1:5">
      <c r="A4152" s="38" t="s">
        <v>1862</v>
      </c>
      <c r="B4152" s="38" t="s">
        <v>1859</v>
      </c>
      <c r="C4152" s="38" t="s">
        <v>1861</v>
      </c>
      <c r="D4152" s="38">
        <v>50</v>
      </c>
      <c r="E4152" s="38" t="s">
        <v>792</v>
      </c>
    </row>
    <row r="4153" spans="1:5">
      <c r="A4153" s="38" t="s">
        <v>1860</v>
      </c>
      <c r="B4153" s="38" t="s">
        <v>1859</v>
      </c>
      <c r="C4153" s="38" t="s">
        <v>1858</v>
      </c>
      <c r="D4153" s="38">
        <v>50</v>
      </c>
      <c r="E4153" s="38" t="s">
        <v>792</v>
      </c>
    </row>
    <row r="4154" spans="1:5">
      <c r="A4154" s="38" t="s">
        <v>1857</v>
      </c>
      <c r="B4154" s="38" t="s">
        <v>1849</v>
      </c>
      <c r="C4154" s="38" t="s">
        <v>1853</v>
      </c>
      <c r="D4154" s="38">
        <v>50</v>
      </c>
      <c r="E4154" s="38" t="s">
        <v>792</v>
      </c>
    </row>
    <row r="4155" spans="1:5">
      <c r="A4155" s="38" t="s">
        <v>1856</v>
      </c>
      <c r="B4155" s="38" t="s">
        <v>1849</v>
      </c>
      <c r="C4155" s="38" t="s">
        <v>1851</v>
      </c>
      <c r="D4155" s="38">
        <v>50</v>
      </c>
      <c r="E4155" s="38" t="s">
        <v>792</v>
      </c>
    </row>
    <row r="4156" spans="1:5">
      <c r="A4156" s="38" t="s">
        <v>1855</v>
      </c>
      <c r="B4156" s="38" t="s">
        <v>1849</v>
      </c>
      <c r="C4156" s="38" t="s">
        <v>1848</v>
      </c>
      <c r="D4156" s="38">
        <v>50</v>
      </c>
      <c r="E4156" s="38" t="s">
        <v>792</v>
      </c>
    </row>
    <row r="4157" spans="1:5">
      <c r="A4157" s="38" t="s">
        <v>1854</v>
      </c>
      <c r="B4157" s="38" t="s">
        <v>1849</v>
      </c>
      <c r="C4157" s="38" t="s">
        <v>1853</v>
      </c>
      <c r="D4157" s="38">
        <v>50</v>
      </c>
      <c r="E4157" s="38" t="s">
        <v>792</v>
      </c>
    </row>
    <row r="4158" spans="1:5">
      <c r="A4158" s="38" t="s">
        <v>1852</v>
      </c>
      <c r="B4158" s="38" t="s">
        <v>1849</v>
      </c>
      <c r="C4158" s="38" t="s">
        <v>1851</v>
      </c>
      <c r="D4158" s="38">
        <v>50</v>
      </c>
      <c r="E4158" s="38" t="s">
        <v>792</v>
      </c>
    </row>
    <row r="4159" spans="1:5">
      <c r="A4159" s="38" t="s">
        <v>1850</v>
      </c>
      <c r="B4159" s="38" t="s">
        <v>1849</v>
      </c>
      <c r="C4159" s="38" t="s">
        <v>1848</v>
      </c>
      <c r="D4159" s="38">
        <v>50</v>
      </c>
      <c r="E4159" s="38" t="s">
        <v>792</v>
      </c>
    </row>
    <row r="4160" spans="1:5">
      <c r="A4160" s="38" t="s">
        <v>1847</v>
      </c>
      <c r="B4160" s="38" t="s">
        <v>1687</v>
      </c>
      <c r="C4160" s="38" t="s">
        <v>1756</v>
      </c>
      <c r="D4160" s="38">
        <v>50</v>
      </c>
      <c r="E4160" s="38" t="s">
        <v>792</v>
      </c>
    </row>
    <row r="4161" spans="1:5">
      <c r="A4161" s="38" t="s">
        <v>1846</v>
      </c>
      <c r="B4161" s="38" t="s">
        <v>1687</v>
      </c>
      <c r="C4161" s="38" t="s">
        <v>1756</v>
      </c>
      <c r="D4161" s="38">
        <v>50</v>
      </c>
      <c r="E4161" s="38" t="s">
        <v>792</v>
      </c>
    </row>
    <row r="4162" spans="1:5">
      <c r="A4162" s="38" t="s">
        <v>1845</v>
      </c>
      <c r="B4162" s="38" t="s">
        <v>1687</v>
      </c>
      <c r="C4162" s="38" t="s">
        <v>1754</v>
      </c>
      <c r="D4162" s="38">
        <v>50</v>
      </c>
      <c r="E4162" s="38" t="s">
        <v>792</v>
      </c>
    </row>
    <row r="4163" spans="1:5">
      <c r="A4163" s="38" t="s">
        <v>1844</v>
      </c>
      <c r="B4163" s="38" t="s">
        <v>1687</v>
      </c>
      <c r="C4163" s="38" t="s">
        <v>1754</v>
      </c>
      <c r="D4163" s="38">
        <v>50</v>
      </c>
      <c r="E4163" s="38" t="s">
        <v>792</v>
      </c>
    </row>
    <row r="4164" spans="1:5">
      <c r="A4164" s="38" t="s">
        <v>1843</v>
      </c>
      <c r="B4164" s="38" t="s">
        <v>1687</v>
      </c>
      <c r="C4164" s="38" t="s">
        <v>1752</v>
      </c>
      <c r="D4164" s="38">
        <v>50</v>
      </c>
      <c r="E4164" s="38" t="s">
        <v>792</v>
      </c>
    </row>
    <row r="4165" spans="1:5">
      <c r="A4165" s="38" t="s">
        <v>1842</v>
      </c>
      <c r="B4165" s="38" t="s">
        <v>1687</v>
      </c>
      <c r="C4165" s="38" t="s">
        <v>1752</v>
      </c>
      <c r="D4165" s="38">
        <v>50</v>
      </c>
      <c r="E4165" s="38" t="s">
        <v>792</v>
      </c>
    </row>
    <row r="4166" spans="1:5">
      <c r="A4166" s="38" t="s">
        <v>1841</v>
      </c>
      <c r="B4166" s="38" t="s">
        <v>1687</v>
      </c>
      <c r="C4166" s="38" t="s">
        <v>1750</v>
      </c>
      <c r="D4166" s="38">
        <v>50</v>
      </c>
      <c r="E4166" s="38" t="s">
        <v>792</v>
      </c>
    </row>
    <row r="4167" spans="1:5">
      <c r="A4167" s="38" t="s">
        <v>1840</v>
      </c>
      <c r="B4167" s="38" t="s">
        <v>1687</v>
      </c>
      <c r="C4167" s="38" t="s">
        <v>1750</v>
      </c>
      <c r="D4167" s="38">
        <v>50</v>
      </c>
      <c r="E4167" s="38" t="s">
        <v>792</v>
      </c>
    </row>
    <row r="4168" spans="1:5">
      <c r="A4168" s="38" t="s">
        <v>1839</v>
      </c>
      <c r="B4168" s="38" t="s">
        <v>1687</v>
      </c>
      <c r="C4168" s="38" t="s">
        <v>1748</v>
      </c>
      <c r="D4168" s="38">
        <v>50</v>
      </c>
      <c r="E4168" s="38" t="s">
        <v>792</v>
      </c>
    </row>
    <row r="4169" spans="1:5">
      <c r="A4169" s="38" t="s">
        <v>1838</v>
      </c>
      <c r="B4169" s="38" t="s">
        <v>1687</v>
      </c>
      <c r="C4169" s="38" t="s">
        <v>1748</v>
      </c>
      <c r="D4169" s="38">
        <v>50</v>
      </c>
      <c r="E4169" s="38" t="s">
        <v>792</v>
      </c>
    </row>
    <row r="4170" spans="1:5">
      <c r="A4170" s="38" t="s">
        <v>1837</v>
      </c>
      <c r="B4170" s="38" t="s">
        <v>1687</v>
      </c>
      <c r="C4170" s="38" t="s">
        <v>1746</v>
      </c>
      <c r="D4170" s="38">
        <v>50</v>
      </c>
      <c r="E4170" s="38" t="s">
        <v>792</v>
      </c>
    </row>
    <row r="4171" spans="1:5">
      <c r="A4171" s="38" t="s">
        <v>1836</v>
      </c>
      <c r="B4171" s="38" t="s">
        <v>1687</v>
      </c>
      <c r="C4171" s="38" t="s">
        <v>1746</v>
      </c>
      <c r="D4171" s="38">
        <v>50</v>
      </c>
      <c r="E4171" s="38" t="s">
        <v>792</v>
      </c>
    </row>
    <row r="4172" spans="1:5">
      <c r="A4172" s="38" t="s">
        <v>1835</v>
      </c>
      <c r="B4172" s="38" t="s">
        <v>1687</v>
      </c>
      <c r="C4172" s="38" t="s">
        <v>1744</v>
      </c>
      <c r="D4172" s="38">
        <v>50</v>
      </c>
      <c r="E4172" s="38" t="s">
        <v>792</v>
      </c>
    </row>
    <row r="4173" spans="1:5">
      <c r="A4173" s="38" t="s">
        <v>1834</v>
      </c>
      <c r="B4173" s="38" t="s">
        <v>1687</v>
      </c>
      <c r="C4173" s="38" t="s">
        <v>1744</v>
      </c>
      <c r="D4173" s="38">
        <v>50</v>
      </c>
      <c r="E4173" s="38" t="s">
        <v>792</v>
      </c>
    </row>
    <row r="4174" spans="1:5">
      <c r="A4174" s="38" t="s">
        <v>1833</v>
      </c>
      <c r="B4174" s="38" t="s">
        <v>1687</v>
      </c>
      <c r="C4174" s="38" t="s">
        <v>1730</v>
      </c>
      <c r="D4174" s="38">
        <v>50</v>
      </c>
      <c r="E4174" s="38" t="s">
        <v>792</v>
      </c>
    </row>
    <row r="4175" spans="1:5">
      <c r="A4175" s="38" t="s">
        <v>1832</v>
      </c>
      <c r="B4175" s="38" t="s">
        <v>1687</v>
      </c>
      <c r="C4175" s="38" t="s">
        <v>1730</v>
      </c>
      <c r="D4175" s="38">
        <v>50</v>
      </c>
      <c r="E4175" s="38" t="s">
        <v>792</v>
      </c>
    </row>
    <row r="4176" spans="1:5">
      <c r="A4176" s="38" t="s">
        <v>1831</v>
      </c>
      <c r="B4176" s="38" t="s">
        <v>1687</v>
      </c>
      <c r="C4176" s="38" t="s">
        <v>1728</v>
      </c>
      <c r="D4176" s="38">
        <v>50</v>
      </c>
      <c r="E4176" s="38" t="s">
        <v>792</v>
      </c>
    </row>
    <row r="4177" spans="1:5">
      <c r="A4177" s="38" t="s">
        <v>1830</v>
      </c>
      <c r="B4177" s="38" t="s">
        <v>1687</v>
      </c>
      <c r="C4177" s="38" t="s">
        <v>1728</v>
      </c>
      <c r="D4177" s="38">
        <v>50</v>
      </c>
      <c r="E4177" s="38" t="s">
        <v>792</v>
      </c>
    </row>
    <row r="4178" spans="1:5">
      <c r="A4178" s="38" t="s">
        <v>1829</v>
      </c>
      <c r="B4178" s="38" t="s">
        <v>1687</v>
      </c>
      <c r="C4178" s="38" t="s">
        <v>1726</v>
      </c>
      <c r="D4178" s="38">
        <v>50</v>
      </c>
      <c r="E4178" s="38" t="s">
        <v>792</v>
      </c>
    </row>
    <row r="4179" spans="1:5">
      <c r="A4179" s="38" t="s">
        <v>1828</v>
      </c>
      <c r="B4179" s="38" t="s">
        <v>1687</v>
      </c>
      <c r="C4179" s="38" t="s">
        <v>1726</v>
      </c>
      <c r="D4179" s="38">
        <v>50</v>
      </c>
      <c r="E4179" s="38" t="s">
        <v>792</v>
      </c>
    </row>
    <row r="4180" spans="1:5">
      <c r="A4180" s="38" t="s">
        <v>1827</v>
      </c>
      <c r="B4180" s="38" t="s">
        <v>1687</v>
      </c>
      <c r="C4180" s="38" t="s">
        <v>1724</v>
      </c>
      <c r="D4180" s="38">
        <v>50</v>
      </c>
      <c r="E4180" s="38" t="s">
        <v>792</v>
      </c>
    </row>
    <row r="4181" spans="1:5">
      <c r="A4181" s="38" t="s">
        <v>1826</v>
      </c>
      <c r="B4181" s="38" t="s">
        <v>1687</v>
      </c>
      <c r="C4181" s="38" t="s">
        <v>1724</v>
      </c>
      <c r="D4181" s="38">
        <v>50</v>
      </c>
      <c r="E4181" s="38" t="s">
        <v>792</v>
      </c>
    </row>
    <row r="4182" spans="1:5">
      <c r="A4182" s="38" t="s">
        <v>1825</v>
      </c>
      <c r="B4182" s="38" t="s">
        <v>1687</v>
      </c>
      <c r="C4182" s="38" t="s">
        <v>1722</v>
      </c>
      <c r="D4182" s="38">
        <v>50</v>
      </c>
      <c r="E4182" s="38" t="s">
        <v>792</v>
      </c>
    </row>
    <row r="4183" spans="1:5">
      <c r="A4183" s="38" t="s">
        <v>1824</v>
      </c>
      <c r="B4183" s="38" t="s">
        <v>1687</v>
      </c>
      <c r="C4183" s="38" t="s">
        <v>1722</v>
      </c>
      <c r="D4183" s="38">
        <v>50</v>
      </c>
      <c r="E4183" s="38" t="s">
        <v>792</v>
      </c>
    </row>
    <row r="4184" spans="1:5">
      <c r="A4184" s="38" t="s">
        <v>1823</v>
      </c>
      <c r="B4184" s="38" t="s">
        <v>1687</v>
      </c>
      <c r="C4184" s="38" t="s">
        <v>1720</v>
      </c>
      <c r="D4184" s="38">
        <v>50</v>
      </c>
      <c r="E4184" s="38" t="s">
        <v>792</v>
      </c>
    </row>
    <row r="4185" spans="1:5">
      <c r="A4185" s="38" t="s">
        <v>1822</v>
      </c>
      <c r="B4185" s="38" t="s">
        <v>1687</v>
      </c>
      <c r="C4185" s="38" t="s">
        <v>1720</v>
      </c>
      <c r="D4185" s="38">
        <v>50</v>
      </c>
      <c r="E4185" s="38" t="s">
        <v>792</v>
      </c>
    </row>
    <row r="4186" spans="1:5">
      <c r="A4186" s="38" t="s">
        <v>1821</v>
      </c>
      <c r="B4186" s="38" t="s">
        <v>1687</v>
      </c>
      <c r="C4186" s="38" t="s">
        <v>1718</v>
      </c>
      <c r="D4186" s="38">
        <v>50</v>
      </c>
      <c r="E4186" s="38" t="s">
        <v>792</v>
      </c>
    </row>
    <row r="4187" spans="1:5">
      <c r="A4187" s="38" t="s">
        <v>1820</v>
      </c>
      <c r="B4187" s="38" t="s">
        <v>1687</v>
      </c>
      <c r="C4187" s="38" t="s">
        <v>1718</v>
      </c>
      <c r="D4187" s="38">
        <v>50</v>
      </c>
      <c r="E4187" s="38" t="s">
        <v>792</v>
      </c>
    </row>
    <row r="4188" spans="1:5">
      <c r="A4188" s="38" t="s">
        <v>1819</v>
      </c>
      <c r="B4188" s="38" t="s">
        <v>1687</v>
      </c>
      <c r="C4188" s="38" t="s">
        <v>1716</v>
      </c>
      <c r="D4188" s="38">
        <v>50</v>
      </c>
      <c r="E4188" s="38" t="s">
        <v>792</v>
      </c>
    </row>
    <row r="4189" spans="1:5">
      <c r="A4189" s="38" t="s">
        <v>1818</v>
      </c>
      <c r="B4189" s="38" t="s">
        <v>1687</v>
      </c>
      <c r="C4189" s="38" t="s">
        <v>1716</v>
      </c>
      <c r="D4189" s="38">
        <v>50</v>
      </c>
      <c r="E4189" s="38" t="s">
        <v>792</v>
      </c>
    </row>
    <row r="4190" spans="1:5">
      <c r="A4190" s="38" t="s">
        <v>1817</v>
      </c>
      <c r="B4190" s="38" t="s">
        <v>1687</v>
      </c>
      <c r="C4190" s="38" t="s">
        <v>1714</v>
      </c>
      <c r="D4190" s="38">
        <v>50</v>
      </c>
      <c r="E4190" s="38" t="s">
        <v>792</v>
      </c>
    </row>
    <row r="4191" spans="1:5">
      <c r="A4191" s="38" t="s">
        <v>1816</v>
      </c>
      <c r="B4191" s="38" t="s">
        <v>1687</v>
      </c>
      <c r="C4191" s="38" t="s">
        <v>1714</v>
      </c>
      <c r="D4191" s="38">
        <v>50</v>
      </c>
      <c r="E4191" s="38" t="s">
        <v>792</v>
      </c>
    </row>
    <row r="4192" spans="1:5">
      <c r="A4192" s="38" t="s">
        <v>1815</v>
      </c>
      <c r="B4192" s="38" t="s">
        <v>1687</v>
      </c>
      <c r="C4192" s="38" t="s">
        <v>1712</v>
      </c>
      <c r="D4192" s="38">
        <v>50</v>
      </c>
      <c r="E4192" s="38" t="s">
        <v>792</v>
      </c>
    </row>
    <row r="4193" spans="1:5">
      <c r="A4193" s="38" t="s">
        <v>1814</v>
      </c>
      <c r="B4193" s="38" t="s">
        <v>1687</v>
      </c>
      <c r="C4193" s="38" t="s">
        <v>1712</v>
      </c>
      <c r="D4193" s="38">
        <v>50</v>
      </c>
      <c r="E4193" s="38" t="s">
        <v>792</v>
      </c>
    </row>
    <row r="4194" spans="1:5">
      <c r="A4194" s="38" t="s">
        <v>1813</v>
      </c>
      <c r="B4194" s="38" t="s">
        <v>1687</v>
      </c>
      <c r="C4194" s="38" t="s">
        <v>1710</v>
      </c>
      <c r="D4194" s="38">
        <v>50</v>
      </c>
      <c r="E4194" s="38" t="s">
        <v>792</v>
      </c>
    </row>
    <row r="4195" spans="1:5">
      <c r="A4195" s="38" t="s">
        <v>1812</v>
      </c>
      <c r="B4195" s="38" t="s">
        <v>1687</v>
      </c>
      <c r="C4195" s="38" t="s">
        <v>1710</v>
      </c>
      <c r="D4195" s="38">
        <v>50</v>
      </c>
      <c r="E4195" s="38" t="s">
        <v>792</v>
      </c>
    </row>
    <row r="4196" spans="1:5">
      <c r="A4196" s="38" t="s">
        <v>1811</v>
      </c>
      <c r="B4196" s="38" t="s">
        <v>1687</v>
      </c>
      <c r="C4196" s="38" t="s">
        <v>1708</v>
      </c>
      <c r="D4196" s="38">
        <v>50</v>
      </c>
      <c r="E4196" s="38" t="s">
        <v>792</v>
      </c>
    </row>
    <row r="4197" spans="1:5">
      <c r="A4197" s="38" t="s">
        <v>1810</v>
      </c>
      <c r="B4197" s="38" t="s">
        <v>1687</v>
      </c>
      <c r="C4197" s="38" t="s">
        <v>1708</v>
      </c>
      <c r="D4197" s="38">
        <v>50</v>
      </c>
      <c r="E4197" s="38" t="s">
        <v>792</v>
      </c>
    </row>
    <row r="4198" spans="1:5">
      <c r="A4198" s="38" t="s">
        <v>1809</v>
      </c>
      <c r="B4198" s="38" t="s">
        <v>1687</v>
      </c>
      <c r="C4198" s="38" t="s">
        <v>1706</v>
      </c>
      <c r="D4198" s="38">
        <v>50</v>
      </c>
      <c r="E4198" s="38" t="s">
        <v>792</v>
      </c>
    </row>
    <row r="4199" spans="1:5">
      <c r="A4199" s="38" t="s">
        <v>1808</v>
      </c>
      <c r="B4199" s="38" t="s">
        <v>1687</v>
      </c>
      <c r="C4199" s="38" t="s">
        <v>1706</v>
      </c>
      <c r="D4199" s="38">
        <v>50</v>
      </c>
      <c r="E4199" s="38" t="s">
        <v>792</v>
      </c>
    </row>
    <row r="4200" spans="1:5">
      <c r="A4200" s="38" t="s">
        <v>1807</v>
      </c>
      <c r="B4200" s="38" t="s">
        <v>1687</v>
      </c>
      <c r="C4200" s="38" t="s">
        <v>1704</v>
      </c>
      <c r="D4200" s="38">
        <v>50</v>
      </c>
      <c r="E4200" s="38" t="s">
        <v>792</v>
      </c>
    </row>
    <row r="4201" spans="1:5">
      <c r="A4201" s="38" t="s">
        <v>1806</v>
      </c>
      <c r="B4201" s="38" t="s">
        <v>1687</v>
      </c>
      <c r="C4201" s="38" t="s">
        <v>1704</v>
      </c>
      <c r="D4201" s="38">
        <v>50</v>
      </c>
      <c r="E4201" s="38" t="s">
        <v>792</v>
      </c>
    </row>
    <row r="4202" spans="1:5">
      <c r="A4202" s="38" t="s">
        <v>1805</v>
      </c>
      <c r="B4202" s="38" t="s">
        <v>1687</v>
      </c>
      <c r="C4202" s="38" t="s">
        <v>1702</v>
      </c>
      <c r="D4202" s="38">
        <v>50</v>
      </c>
      <c r="E4202" s="38" t="s">
        <v>792</v>
      </c>
    </row>
    <row r="4203" spans="1:5">
      <c r="A4203" s="38" t="s">
        <v>1804</v>
      </c>
      <c r="B4203" s="38" t="s">
        <v>1687</v>
      </c>
      <c r="C4203" s="38" t="s">
        <v>1700</v>
      </c>
      <c r="D4203" s="38">
        <v>50</v>
      </c>
      <c r="E4203" s="38" t="s">
        <v>792</v>
      </c>
    </row>
    <row r="4204" spans="1:5">
      <c r="A4204" s="38" t="s">
        <v>1803</v>
      </c>
      <c r="B4204" s="38" t="s">
        <v>1687</v>
      </c>
      <c r="C4204" s="38" t="s">
        <v>1698</v>
      </c>
      <c r="D4204" s="38">
        <v>50</v>
      </c>
      <c r="E4204" s="38" t="s">
        <v>792</v>
      </c>
    </row>
    <row r="4205" spans="1:5">
      <c r="A4205" s="38" t="s">
        <v>1802</v>
      </c>
      <c r="B4205" s="38" t="s">
        <v>1687</v>
      </c>
      <c r="C4205" s="38" t="s">
        <v>1696</v>
      </c>
      <c r="D4205" s="38">
        <v>50</v>
      </c>
      <c r="E4205" s="38" t="s">
        <v>792</v>
      </c>
    </row>
    <row r="4206" spans="1:5">
      <c r="A4206" s="38" t="s">
        <v>491</v>
      </c>
      <c r="B4206" s="38" t="s">
        <v>1687</v>
      </c>
      <c r="C4206" s="38" t="s">
        <v>1695</v>
      </c>
      <c r="D4206" s="38">
        <v>50</v>
      </c>
      <c r="E4206" s="38" t="s">
        <v>792</v>
      </c>
    </row>
    <row r="4207" spans="1:5">
      <c r="A4207" s="38" t="s">
        <v>1801</v>
      </c>
      <c r="B4207" s="38" t="s">
        <v>1687</v>
      </c>
      <c r="C4207" s="38" t="s">
        <v>1695</v>
      </c>
      <c r="D4207" s="38">
        <v>50</v>
      </c>
      <c r="E4207" s="38" t="s">
        <v>792</v>
      </c>
    </row>
    <row r="4208" spans="1:5">
      <c r="A4208" s="38" t="s">
        <v>1800</v>
      </c>
      <c r="B4208" s="38" t="s">
        <v>1687</v>
      </c>
      <c r="C4208" s="38" t="s">
        <v>1693</v>
      </c>
      <c r="D4208" s="38">
        <v>50</v>
      </c>
      <c r="E4208" s="38" t="s">
        <v>792</v>
      </c>
    </row>
    <row r="4209" spans="1:5">
      <c r="A4209" s="38" t="s">
        <v>1799</v>
      </c>
      <c r="B4209" s="38" t="s">
        <v>1687</v>
      </c>
      <c r="C4209" s="38" t="s">
        <v>1693</v>
      </c>
      <c r="D4209" s="38">
        <v>50</v>
      </c>
      <c r="E4209" s="38" t="s">
        <v>792</v>
      </c>
    </row>
    <row r="4210" spans="1:5">
      <c r="A4210" s="38" t="s">
        <v>1798</v>
      </c>
      <c r="B4210" s="38" t="s">
        <v>1687</v>
      </c>
      <c r="C4210" s="38" t="s">
        <v>1691</v>
      </c>
      <c r="D4210" s="38">
        <v>50</v>
      </c>
      <c r="E4210" s="38" t="s">
        <v>792</v>
      </c>
    </row>
    <row r="4211" spans="1:5">
      <c r="A4211" s="38" t="s">
        <v>1797</v>
      </c>
      <c r="B4211" s="38" t="s">
        <v>1687</v>
      </c>
      <c r="C4211" s="38" t="s">
        <v>1691</v>
      </c>
      <c r="D4211" s="38">
        <v>50</v>
      </c>
      <c r="E4211" s="38" t="s">
        <v>792</v>
      </c>
    </row>
    <row r="4212" spans="1:5">
      <c r="A4212" s="38" t="s">
        <v>1796</v>
      </c>
      <c r="B4212" s="38" t="s">
        <v>1687</v>
      </c>
      <c r="C4212" s="38" t="s">
        <v>1689</v>
      </c>
      <c r="D4212" s="38">
        <v>50</v>
      </c>
      <c r="E4212" s="38" t="s">
        <v>792</v>
      </c>
    </row>
    <row r="4213" spans="1:5">
      <c r="A4213" s="38" t="s">
        <v>1795</v>
      </c>
      <c r="B4213" s="38" t="s">
        <v>1687</v>
      </c>
      <c r="C4213" s="38" t="s">
        <v>1689</v>
      </c>
      <c r="D4213" s="38">
        <v>50</v>
      </c>
      <c r="E4213" s="38" t="s">
        <v>792</v>
      </c>
    </row>
    <row r="4214" spans="1:5">
      <c r="A4214" s="38" t="s">
        <v>1794</v>
      </c>
      <c r="B4214" s="38" t="s">
        <v>1687</v>
      </c>
      <c r="C4214" s="38" t="s">
        <v>1686</v>
      </c>
      <c r="D4214" s="38">
        <v>50</v>
      </c>
      <c r="E4214" s="38" t="s">
        <v>792</v>
      </c>
    </row>
    <row r="4215" spans="1:5">
      <c r="A4215" s="38" t="s">
        <v>1793</v>
      </c>
      <c r="B4215" s="38" t="s">
        <v>1687</v>
      </c>
      <c r="C4215" s="38" t="s">
        <v>1686</v>
      </c>
      <c r="D4215" s="38">
        <v>50</v>
      </c>
      <c r="E4215" s="38" t="s">
        <v>792</v>
      </c>
    </row>
    <row r="4216" spans="1:5">
      <c r="A4216" s="38" t="s">
        <v>1792</v>
      </c>
      <c r="B4216" s="38" t="s">
        <v>1687</v>
      </c>
      <c r="C4216" s="38" t="s">
        <v>1742</v>
      </c>
      <c r="D4216" s="38">
        <v>50</v>
      </c>
      <c r="E4216" s="38" t="s">
        <v>792</v>
      </c>
    </row>
    <row r="4217" spans="1:5">
      <c r="A4217" s="38" t="s">
        <v>1791</v>
      </c>
      <c r="B4217" s="38" t="s">
        <v>1687</v>
      </c>
      <c r="C4217" s="38" t="s">
        <v>1740</v>
      </c>
      <c r="D4217" s="38">
        <v>50</v>
      </c>
      <c r="E4217" s="38" t="s">
        <v>792</v>
      </c>
    </row>
    <row r="4218" spans="1:5">
      <c r="A4218" s="38" t="s">
        <v>1790</v>
      </c>
      <c r="B4218" s="38" t="s">
        <v>1687</v>
      </c>
      <c r="C4218" s="38" t="s">
        <v>1738</v>
      </c>
      <c r="D4218" s="38">
        <v>50</v>
      </c>
      <c r="E4218" s="38" t="s">
        <v>792</v>
      </c>
    </row>
    <row r="4219" spans="1:5">
      <c r="A4219" s="38" t="s">
        <v>1789</v>
      </c>
      <c r="B4219" s="38" t="s">
        <v>1687</v>
      </c>
      <c r="C4219" s="38" t="s">
        <v>1736</v>
      </c>
      <c r="D4219" s="38">
        <v>50</v>
      </c>
      <c r="E4219" s="38" t="s">
        <v>792</v>
      </c>
    </row>
    <row r="4220" spans="1:5">
      <c r="A4220" s="38" t="s">
        <v>1788</v>
      </c>
      <c r="B4220" s="38" t="s">
        <v>1687</v>
      </c>
      <c r="C4220" s="38" t="s">
        <v>1734</v>
      </c>
      <c r="D4220" s="38">
        <v>50</v>
      </c>
      <c r="E4220" s="38" t="s">
        <v>792</v>
      </c>
    </row>
    <row r="4221" spans="1:5">
      <c r="A4221" s="38" t="s">
        <v>1787</v>
      </c>
      <c r="B4221" s="38" t="s">
        <v>1687</v>
      </c>
      <c r="C4221" s="38" t="s">
        <v>1732</v>
      </c>
      <c r="D4221" s="38">
        <v>50</v>
      </c>
      <c r="E4221" s="38" t="s">
        <v>792</v>
      </c>
    </row>
    <row r="4222" spans="1:5">
      <c r="A4222" s="38" t="s">
        <v>1786</v>
      </c>
      <c r="B4222" s="38" t="s">
        <v>1687</v>
      </c>
      <c r="C4222" s="38" t="s">
        <v>1756</v>
      </c>
      <c r="D4222" s="38">
        <v>50</v>
      </c>
      <c r="E4222" s="38" t="s">
        <v>792</v>
      </c>
    </row>
    <row r="4223" spans="1:5">
      <c r="A4223" s="38" t="s">
        <v>1785</v>
      </c>
      <c r="B4223" s="38" t="s">
        <v>1687</v>
      </c>
      <c r="C4223" s="38" t="s">
        <v>1754</v>
      </c>
      <c r="D4223" s="38">
        <v>50</v>
      </c>
      <c r="E4223" s="38" t="s">
        <v>792</v>
      </c>
    </row>
    <row r="4224" spans="1:5">
      <c r="A4224" s="38" t="s">
        <v>1784</v>
      </c>
      <c r="B4224" s="38" t="s">
        <v>1687</v>
      </c>
      <c r="C4224" s="38" t="s">
        <v>1752</v>
      </c>
      <c r="D4224" s="38">
        <v>50</v>
      </c>
      <c r="E4224" s="38" t="s">
        <v>792</v>
      </c>
    </row>
    <row r="4225" spans="1:5">
      <c r="A4225" s="38" t="s">
        <v>1783</v>
      </c>
      <c r="B4225" s="38" t="s">
        <v>1687</v>
      </c>
      <c r="C4225" s="38" t="s">
        <v>1750</v>
      </c>
      <c r="D4225" s="38">
        <v>50</v>
      </c>
      <c r="E4225" s="38" t="s">
        <v>792</v>
      </c>
    </row>
    <row r="4226" spans="1:5">
      <c r="A4226" s="38" t="s">
        <v>1782</v>
      </c>
      <c r="B4226" s="38" t="s">
        <v>1687</v>
      </c>
      <c r="C4226" s="38" t="s">
        <v>1748</v>
      </c>
      <c r="D4226" s="38">
        <v>50</v>
      </c>
      <c r="E4226" s="38" t="s">
        <v>792</v>
      </c>
    </row>
    <row r="4227" spans="1:5">
      <c r="A4227" s="38" t="s">
        <v>1781</v>
      </c>
      <c r="B4227" s="38" t="s">
        <v>1687</v>
      </c>
      <c r="C4227" s="38" t="s">
        <v>1746</v>
      </c>
      <c r="D4227" s="38">
        <v>50</v>
      </c>
      <c r="E4227" s="38" t="s">
        <v>792</v>
      </c>
    </row>
    <row r="4228" spans="1:5">
      <c r="A4228" s="38" t="s">
        <v>1780</v>
      </c>
      <c r="B4228" s="38" t="s">
        <v>1687</v>
      </c>
      <c r="C4228" s="38" t="s">
        <v>1744</v>
      </c>
      <c r="D4228" s="38">
        <v>50</v>
      </c>
      <c r="E4228" s="38" t="s">
        <v>792</v>
      </c>
    </row>
    <row r="4229" spans="1:5">
      <c r="A4229" s="38" t="s">
        <v>1779</v>
      </c>
      <c r="B4229" s="38" t="s">
        <v>1687</v>
      </c>
      <c r="C4229" s="38" t="s">
        <v>1730</v>
      </c>
      <c r="D4229" s="38">
        <v>50</v>
      </c>
      <c r="E4229" s="38" t="s">
        <v>792</v>
      </c>
    </row>
    <row r="4230" spans="1:5">
      <c r="A4230" s="38" t="s">
        <v>1778</v>
      </c>
      <c r="B4230" s="38" t="s">
        <v>1687</v>
      </c>
      <c r="C4230" s="38" t="s">
        <v>1728</v>
      </c>
      <c r="D4230" s="38">
        <v>50</v>
      </c>
      <c r="E4230" s="38" t="s">
        <v>792</v>
      </c>
    </row>
    <row r="4231" spans="1:5">
      <c r="A4231" s="38" t="s">
        <v>1777</v>
      </c>
      <c r="B4231" s="38" t="s">
        <v>1687</v>
      </c>
      <c r="C4231" s="38" t="s">
        <v>1726</v>
      </c>
      <c r="D4231" s="38">
        <v>50</v>
      </c>
      <c r="E4231" s="38" t="s">
        <v>792</v>
      </c>
    </row>
    <row r="4232" spans="1:5">
      <c r="A4232" s="38" t="s">
        <v>1776</v>
      </c>
      <c r="B4232" s="38" t="s">
        <v>1687</v>
      </c>
      <c r="C4232" s="38" t="s">
        <v>1724</v>
      </c>
      <c r="D4232" s="38">
        <v>50</v>
      </c>
      <c r="E4232" s="38" t="s">
        <v>792</v>
      </c>
    </row>
    <row r="4233" spans="1:5">
      <c r="A4233" s="38" t="s">
        <v>1775</v>
      </c>
      <c r="B4233" s="38" t="s">
        <v>1687</v>
      </c>
      <c r="C4233" s="38" t="s">
        <v>1722</v>
      </c>
      <c r="D4233" s="38">
        <v>50</v>
      </c>
      <c r="E4233" s="38" t="s">
        <v>792</v>
      </c>
    </row>
    <row r="4234" spans="1:5">
      <c r="A4234" s="38" t="s">
        <v>1774</v>
      </c>
      <c r="B4234" s="38" t="s">
        <v>1687</v>
      </c>
      <c r="C4234" s="38" t="s">
        <v>1720</v>
      </c>
      <c r="D4234" s="38">
        <v>50</v>
      </c>
      <c r="E4234" s="38" t="s">
        <v>792</v>
      </c>
    </row>
    <row r="4235" spans="1:5">
      <c r="A4235" s="38" t="s">
        <v>1773</v>
      </c>
      <c r="B4235" s="38" t="s">
        <v>1687</v>
      </c>
      <c r="C4235" s="38" t="s">
        <v>1718</v>
      </c>
      <c r="D4235" s="38">
        <v>50</v>
      </c>
      <c r="E4235" s="38" t="s">
        <v>792</v>
      </c>
    </row>
    <row r="4236" spans="1:5">
      <c r="A4236" s="38" t="s">
        <v>1772</v>
      </c>
      <c r="B4236" s="38" t="s">
        <v>1687</v>
      </c>
      <c r="C4236" s="38" t="s">
        <v>1716</v>
      </c>
      <c r="D4236" s="38">
        <v>50</v>
      </c>
      <c r="E4236" s="38" t="s">
        <v>792</v>
      </c>
    </row>
    <row r="4237" spans="1:5">
      <c r="A4237" s="38" t="s">
        <v>1771</v>
      </c>
      <c r="B4237" s="38" t="s">
        <v>1687</v>
      </c>
      <c r="C4237" s="38" t="s">
        <v>1714</v>
      </c>
      <c r="D4237" s="38">
        <v>50</v>
      </c>
      <c r="E4237" s="38" t="s">
        <v>792</v>
      </c>
    </row>
    <row r="4238" spans="1:5">
      <c r="A4238" s="38" t="s">
        <v>1770</v>
      </c>
      <c r="B4238" s="38" t="s">
        <v>1687</v>
      </c>
      <c r="C4238" s="38" t="s">
        <v>1712</v>
      </c>
      <c r="D4238" s="38">
        <v>50</v>
      </c>
      <c r="E4238" s="38" t="s">
        <v>792</v>
      </c>
    </row>
    <row r="4239" spans="1:5">
      <c r="A4239" s="38" t="s">
        <v>1769</v>
      </c>
      <c r="B4239" s="38" t="s">
        <v>1687</v>
      </c>
      <c r="C4239" s="38" t="s">
        <v>1710</v>
      </c>
      <c r="D4239" s="38">
        <v>50</v>
      </c>
      <c r="E4239" s="38" t="s">
        <v>792</v>
      </c>
    </row>
    <row r="4240" spans="1:5">
      <c r="A4240" s="38" t="s">
        <v>1768</v>
      </c>
      <c r="B4240" s="38" t="s">
        <v>1687</v>
      </c>
      <c r="C4240" s="38" t="s">
        <v>1708</v>
      </c>
      <c r="D4240" s="38">
        <v>50</v>
      </c>
      <c r="E4240" s="38" t="s">
        <v>792</v>
      </c>
    </row>
    <row r="4241" spans="1:5">
      <c r="A4241" s="38" t="s">
        <v>1767</v>
      </c>
      <c r="B4241" s="38" t="s">
        <v>1687</v>
      </c>
      <c r="C4241" s="38" t="s">
        <v>1706</v>
      </c>
      <c r="D4241" s="38">
        <v>50</v>
      </c>
      <c r="E4241" s="38" t="s">
        <v>792</v>
      </c>
    </row>
    <row r="4242" spans="1:5">
      <c r="A4242" s="38" t="s">
        <v>1766</v>
      </c>
      <c r="B4242" s="38" t="s">
        <v>1687</v>
      </c>
      <c r="C4242" s="38" t="s">
        <v>1704</v>
      </c>
      <c r="D4242" s="38">
        <v>50</v>
      </c>
      <c r="E4242" s="38" t="s">
        <v>792</v>
      </c>
    </row>
    <row r="4243" spans="1:5">
      <c r="A4243" s="38" t="s">
        <v>1765</v>
      </c>
      <c r="B4243" s="38" t="s">
        <v>1687</v>
      </c>
      <c r="C4243" s="38" t="s">
        <v>1702</v>
      </c>
      <c r="D4243" s="38">
        <v>50</v>
      </c>
      <c r="E4243" s="38" t="s">
        <v>792</v>
      </c>
    </row>
    <row r="4244" spans="1:5">
      <c r="A4244" s="38" t="s">
        <v>1764</v>
      </c>
      <c r="B4244" s="38" t="s">
        <v>1687</v>
      </c>
      <c r="C4244" s="38" t="s">
        <v>1700</v>
      </c>
      <c r="D4244" s="38">
        <v>50</v>
      </c>
      <c r="E4244" s="38" t="s">
        <v>792</v>
      </c>
    </row>
    <row r="4245" spans="1:5">
      <c r="A4245" s="38" t="s">
        <v>1763</v>
      </c>
      <c r="B4245" s="38" t="s">
        <v>1687</v>
      </c>
      <c r="C4245" s="38" t="s">
        <v>1698</v>
      </c>
      <c r="D4245" s="38">
        <v>50</v>
      </c>
      <c r="E4245" s="38" t="s">
        <v>792</v>
      </c>
    </row>
    <row r="4246" spans="1:5">
      <c r="A4246" s="38" t="s">
        <v>1762</v>
      </c>
      <c r="B4246" s="38" t="s">
        <v>1687</v>
      </c>
      <c r="C4246" s="38" t="s">
        <v>1696</v>
      </c>
      <c r="D4246" s="38">
        <v>50</v>
      </c>
      <c r="E4246" s="38" t="s">
        <v>792</v>
      </c>
    </row>
    <row r="4247" spans="1:5">
      <c r="A4247" s="38" t="s">
        <v>492</v>
      </c>
      <c r="B4247" s="38" t="s">
        <v>1687</v>
      </c>
      <c r="C4247" s="38" t="s">
        <v>1695</v>
      </c>
      <c r="D4247" s="38">
        <v>50</v>
      </c>
      <c r="E4247" s="38" t="s">
        <v>792</v>
      </c>
    </row>
    <row r="4248" spans="1:5">
      <c r="A4248" s="38" t="s">
        <v>1761</v>
      </c>
      <c r="B4248" s="38" t="s">
        <v>1687</v>
      </c>
      <c r="C4248" s="38" t="s">
        <v>1693</v>
      </c>
      <c r="D4248" s="38">
        <v>50</v>
      </c>
      <c r="E4248" s="38" t="s">
        <v>792</v>
      </c>
    </row>
    <row r="4249" spans="1:5">
      <c r="A4249" s="38" t="s">
        <v>1760</v>
      </c>
      <c r="B4249" s="38" t="s">
        <v>1687</v>
      </c>
      <c r="C4249" s="38" t="s">
        <v>1691</v>
      </c>
      <c r="D4249" s="38">
        <v>50</v>
      </c>
      <c r="E4249" s="38" t="s">
        <v>792</v>
      </c>
    </row>
    <row r="4250" spans="1:5">
      <c r="A4250" s="38" t="s">
        <v>1759</v>
      </c>
      <c r="B4250" s="38" t="s">
        <v>1687</v>
      </c>
      <c r="C4250" s="38" t="s">
        <v>1689</v>
      </c>
      <c r="D4250" s="38">
        <v>50</v>
      </c>
      <c r="E4250" s="38" t="s">
        <v>792</v>
      </c>
    </row>
    <row r="4251" spans="1:5">
      <c r="A4251" s="38" t="s">
        <v>1758</v>
      </c>
      <c r="B4251" s="38" t="s">
        <v>1687</v>
      </c>
      <c r="C4251" s="38" t="s">
        <v>1686</v>
      </c>
      <c r="D4251" s="38">
        <v>50</v>
      </c>
      <c r="E4251" s="38" t="s">
        <v>792</v>
      </c>
    </row>
    <row r="4252" spans="1:5">
      <c r="A4252" s="38" t="s">
        <v>1757</v>
      </c>
      <c r="B4252" s="38" t="s">
        <v>1687</v>
      </c>
      <c r="C4252" s="38" t="s">
        <v>1756</v>
      </c>
      <c r="D4252" s="38">
        <v>50</v>
      </c>
      <c r="E4252" s="38" t="s">
        <v>792</v>
      </c>
    </row>
    <row r="4253" spans="1:5">
      <c r="A4253" s="38" t="s">
        <v>1755</v>
      </c>
      <c r="B4253" s="38" t="s">
        <v>1687</v>
      </c>
      <c r="C4253" s="38" t="s">
        <v>1754</v>
      </c>
      <c r="D4253" s="38">
        <v>50</v>
      </c>
      <c r="E4253" s="38" t="s">
        <v>792</v>
      </c>
    </row>
    <row r="4254" spans="1:5">
      <c r="A4254" s="38" t="s">
        <v>1753</v>
      </c>
      <c r="B4254" s="38" t="s">
        <v>1687</v>
      </c>
      <c r="C4254" s="38" t="s">
        <v>1752</v>
      </c>
      <c r="D4254" s="38">
        <v>50</v>
      </c>
      <c r="E4254" s="38" t="s">
        <v>792</v>
      </c>
    </row>
    <row r="4255" spans="1:5">
      <c r="A4255" s="38" t="s">
        <v>1751</v>
      </c>
      <c r="B4255" s="38" t="s">
        <v>1687</v>
      </c>
      <c r="C4255" s="38" t="s">
        <v>1750</v>
      </c>
      <c r="D4255" s="38">
        <v>50</v>
      </c>
      <c r="E4255" s="38" t="s">
        <v>792</v>
      </c>
    </row>
    <row r="4256" spans="1:5">
      <c r="A4256" s="38" t="s">
        <v>1749</v>
      </c>
      <c r="B4256" s="38" t="s">
        <v>1687</v>
      </c>
      <c r="C4256" s="38" t="s">
        <v>1748</v>
      </c>
      <c r="D4256" s="38">
        <v>50</v>
      </c>
      <c r="E4256" s="38" t="s">
        <v>792</v>
      </c>
    </row>
    <row r="4257" spans="1:5">
      <c r="A4257" s="38" t="s">
        <v>1747</v>
      </c>
      <c r="B4257" s="38" t="s">
        <v>1687</v>
      </c>
      <c r="C4257" s="38" t="s">
        <v>1746</v>
      </c>
      <c r="D4257" s="38">
        <v>50</v>
      </c>
      <c r="E4257" s="38" t="s">
        <v>792</v>
      </c>
    </row>
    <row r="4258" spans="1:5">
      <c r="A4258" s="38" t="s">
        <v>1745</v>
      </c>
      <c r="B4258" s="38" t="s">
        <v>1687</v>
      </c>
      <c r="C4258" s="38" t="s">
        <v>1744</v>
      </c>
      <c r="D4258" s="38">
        <v>50</v>
      </c>
      <c r="E4258" s="38" t="s">
        <v>792</v>
      </c>
    </row>
    <row r="4259" spans="1:5">
      <c r="A4259" s="38" t="s">
        <v>1743</v>
      </c>
      <c r="B4259" s="38" t="s">
        <v>1687</v>
      </c>
      <c r="C4259" s="38" t="s">
        <v>1742</v>
      </c>
      <c r="D4259" s="38">
        <v>50</v>
      </c>
      <c r="E4259" s="38" t="s">
        <v>792</v>
      </c>
    </row>
    <row r="4260" spans="1:5">
      <c r="A4260" s="38" t="s">
        <v>1741</v>
      </c>
      <c r="B4260" s="38" t="s">
        <v>1687</v>
      </c>
      <c r="C4260" s="38" t="s">
        <v>1740</v>
      </c>
      <c r="D4260" s="38">
        <v>50</v>
      </c>
      <c r="E4260" s="38" t="s">
        <v>792</v>
      </c>
    </row>
    <row r="4261" spans="1:5">
      <c r="A4261" s="38" t="s">
        <v>1739</v>
      </c>
      <c r="B4261" s="38" t="s">
        <v>1687</v>
      </c>
      <c r="C4261" s="38" t="s">
        <v>1738</v>
      </c>
      <c r="D4261" s="38">
        <v>50</v>
      </c>
      <c r="E4261" s="38" t="s">
        <v>792</v>
      </c>
    </row>
    <row r="4262" spans="1:5">
      <c r="A4262" s="38" t="s">
        <v>1737</v>
      </c>
      <c r="B4262" s="38" t="s">
        <v>1687</v>
      </c>
      <c r="C4262" s="38" t="s">
        <v>1736</v>
      </c>
      <c r="D4262" s="38">
        <v>50</v>
      </c>
      <c r="E4262" s="38" t="s">
        <v>792</v>
      </c>
    </row>
    <row r="4263" spans="1:5">
      <c r="A4263" s="38" t="s">
        <v>1735</v>
      </c>
      <c r="B4263" s="38" t="s">
        <v>1687</v>
      </c>
      <c r="C4263" s="38" t="s">
        <v>1734</v>
      </c>
      <c r="D4263" s="38">
        <v>50</v>
      </c>
      <c r="E4263" s="38" t="s">
        <v>792</v>
      </c>
    </row>
    <row r="4264" spans="1:5">
      <c r="A4264" s="38" t="s">
        <v>1733</v>
      </c>
      <c r="B4264" s="38" t="s">
        <v>1687</v>
      </c>
      <c r="C4264" s="38" t="s">
        <v>1732</v>
      </c>
      <c r="D4264" s="38">
        <v>50</v>
      </c>
      <c r="E4264" s="38" t="s">
        <v>792</v>
      </c>
    </row>
    <row r="4265" spans="1:5">
      <c r="A4265" s="38" t="s">
        <v>1731</v>
      </c>
      <c r="B4265" s="38" t="s">
        <v>1687</v>
      </c>
      <c r="C4265" s="38" t="s">
        <v>1730</v>
      </c>
      <c r="D4265" s="38">
        <v>50</v>
      </c>
      <c r="E4265" s="38" t="s">
        <v>792</v>
      </c>
    </row>
    <row r="4266" spans="1:5">
      <c r="A4266" s="38" t="s">
        <v>1729</v>
      </c>
      <c r="B4266" s="38" t="s">
        <v>1687</v>
      </c>
      <c r="C4266" s="38" t="s">
        <v>1728</v>
      </c>
      <c r="D4266" s="38">
        <v>50</v>
      </c>
      <c r="E4266" s="38" t="s">
        <v>792</v>
      </c>
    </row>
    <row r="4267" spans="1:5">
      <c r="A4267" s="38" t="s">
        <v>1727</v>
      </c>
      <c r="B4267" s="38" t="s">
        <v>1687</v>
      </c>
      <c r="C4267" s="38" t="s">
        <v>1726</v>
      </c>
      <c r="D4267" s="38">
        <v>50</v>
      </c>
      <c r="E4267" s="38" t="s">
        <v>792</v>
      </c>
    </row>
    <row r="4268" spans="1:5">
      <c r="A4268" s="38" t="s">
        <v>1725</v>
      </c>
      <c r="B4268" s="38" t="s">
        <v>1687</v>
      </c>
      <c r="C4268" s="38" t="s">
        <v>1724</v>
      </c>
      <c r="D4268" s="38">
        <v>50</v>
      </c>
      <c r="E4268" s="38" t="s">
        <v>792</v>
      </c>
    </row>
    <row r="4269" spans="1:5">
      <c r="A4269" s="38" t="s">
        <v>1723</v>
      </c>
      <c r="B4269" s="38" t="s">
        <v>1687</v>
      </c>
      <c r="C4269" s="38" t="s">
        <v>1722</v>
      </c>
      <c r="D4269" s="38">
        <v>50</v>
      </c>
      <c r="E4269" s="38" t="s">
        <v>792</v>
      </c>
    </row>
    <row r="4270" spans="1:5">
      <c r="A4270" s="38" t="s">
        <v>1721</v>
      </c>
      <c r="B4270" s="38" t="s">
        <v>1687</v>
      </c>
      <c r="C4270" s="38" t="s">
        <v>1720</v>
      </c>
      <c r="D4270" s="38">
        <v>50</v>
      </c>
      <c r="E4270" s="38" t="s">
        <v>792</v>
      </c>
    </row>
    <row r="4271" spans="1:5">
      <c r="A4271" s="38" t="s">
        <v>1719</v>
      </c>
      <c r="B4271" s="38" t="s">
        <v>1687</v>
      </c>
      <c r="C4271" s="38" t="s">
        <v>1718</v>
      </c>
      <c r="D4271" s="38">
        <v>50</v>
      </c>
      <c r="E4271" s="38" t="s">
        <v>792</v>
      </c>
    </row>
    <row r="4272" spans="1:5">
      <c r="A4272" s="38" t="s">
        <v>1717</v>
      </c>
      <c r="B4272" s="38" t="s">
        <v>1687</v>
      </c>
      <c r="C4272" s="38" t="s">
        <v>1716</v>
      </c>
      <c r="D4272" s="38">
        <v>50</v>
      </c>
      <c r="E4272" s="38" t="s">
        <v>792</v>
      </c>
    </row>
    <row r="4273" spans="1:5">
      <c r="A4273" s="38" t="s">
        <v>1715</v>
      </c>
      <c r="B4273" s="38" t="s">
        <v>1687</v>
      </c>
      <c r="C4273" s="38" t="s">
        <v>1714</v>
      </c>
      <c r="D4273" s="38">
        <v>50</v>
      </c>
      <c r="E4273" s="38" t="s">
        <v>792</v>
      </c>
    </row>
    <row r="4274" spans="1:5">
      <c r="A4274" s="38" t="s">
        <v>1713</v>
      </c>
      <c r="B4274" s="38" t="s">
        <v>1687</v>
      </c>
      <c r="C4274" s="38" t="s">
        <v>1712</v>
      </c>
      <c r="D4274" s="38">
        <v>50</v>
      </c>
      <c r="E4274" s="38" t="s">
        <v>792</v>
      </c>
    </row>
    <row r="4275" spans="1:5">
      <c r="A4275" s="38" t="s">
        <v>1711</v>
      </c>
      <c r="B4275" s="38" t="s">
        <v>1687</v>
      </c>
      <c r="C4275" s="38" t="s">
        <v>1710</v>
      </c>
      <c r="D4275" s="38">
        <v>50</v>
      </c>
      <c r="E4275" s="38" t="s">
        <v>792</v>
      </c>
    </row>
    <row r="4276" spans="1:5">
      <c r="A4276" s="38" t="s">
        <v>1709</v>
      </c>
      <c r="B4276" s="38" t="s">
        <v>1687</v>
      </c>
      <c r="C4276" s="38" t="s">
        <v>1708</v>
      </c>
      <c r="D4276" s="38">
        <v>50</v>
      </c>
      <c r="E4276" s="38" t="s">
        <v>792</v>
      </c>
    </row>
    <row r="4277" spans="1:5">
      <c r="A4277" s="38" t="s">
        <v>1707</v>
      </c>
      <c r="B4277" s="38" t="s">
        <v>1687</v>
      </c>
      <c r="C4277" s="38" t="s">
        <v>1706</v>
      </c>
      <c r="D4277" s="38">
        <v>50</v>
      </c>
      <c r="E4277" s="38" t="s">
        <v>792</v>
      </c>
    </row>
    <row r="4278" spans="1:5">
      <c r="A4278" s="38" t="s">
        <v>1705</v>
      </c>
      <c r="B4278" s="38" t="s">
        <v>1687</v>
      </c>
      <c r="C4278" s="38" t="s">
        <v>1704</v>
      </c>
      <c r="D4278" s="38">
        <v>50</v>
      </c>
      <c r="E4278" s="38" t="s">
        <v>792</v>
      </c>
    </row>
    <row r="4279" spans="1:5">
      <c r="A4279" s="38" t="s">
        <v>1703</v>
      </c>
      <c r="B4279" s="38" t="s">
        <v>1687</v>
      </c>
      <c r="C4279" s="38" t="s">
        <v>1702</v>
      </c>
      <c r="D4279" s="38">
        <v>50</v>
      </c>
      <c r="E4279" s="38" t="s">
        <v>792</v>
      </c>
    </row>
    <row r="4280" spans="1:5">
      <c r="A4280" s="38" t="s">
        <v>1701</v>
      </c>
      <c r="B4280" s="38" t="s">
        <v>1687</v>
      </c>
      <c r="C4280" s="38" t="s">
        <v>1700</v>
      </c>
      <c r="D4280" s="38">
        <v>50</v>
      </c>
      <c r="E4280" s="38" t="s">
        <v>792</v>
      </c>
    </row>
    <row r="4281" spans="1:5">
      <c r="A4281" s="38" t="s">
        <v>1699</v>
      </c>
      <c r="B4281" s="38" t="s">
        <v>1687</v>
      </c>
      <c r="C4281" s="38" t="s">
        <v>1698</v>
      </c>
      <c r="D4281" s="38">
        <v>50</v>
      </c>
      <c r="E4281" s="38" t="s">
        <v>792</v>
      </c>
    </row>
    <row r="4282" spans="1:5">
      <c r="A4282" s="38" t="s">
        <v>1697</v>
      </c>
      <c r="B4282" s="38" t="s">
        <v>1687</v>
      </c>
      <c r="C4282" s="38" t="s">
        <v>1696</v>
      </c>
      <c r="D4282" s="38">
        <v>50</v>
      </c>
      <c r="E4282" s="38" t="s">
        <v>792</v>
      </c>
    </row>
    <row r="4283" spans="1:5">
      <c r="A4283" s="38" t="s">
        <v>493</v>
      </c>
      <c r="B4283" s="38" t="s">
        <v>1687</v>
      </c>
      <c r="C4283" s="38" t="s">
        <v>1695</v>
      </c>
      <c r="D4283" s="38">
        <v>50</v>
      </c>
      <c r="E4283" s="38" t="s">
        <v>792</v>
      </c>
    </row>
    <row r="4284" spans="1:5">
      <c r="A4284" s="38" t="s">
        <v>1694</v>
      </c>
      <c r="B4284" s="38" t="s">
        <v>1687</v>
      </c>
      <c r="C4284" s="38" t="s">
        <v>1693</v>
      </c>
      <c r="D4284" s="38">
        <v>50</v>
      </c>
      <c r="E4284" s="38" t="s">
        <v>792</v>
      </c>
    </row>
    <row r="4285" spans="1:5">
      <c r="A4285" s="38" t="s">
        <v>1692</v>
      </c>
      <c r="B4285" s="38" t="s">
        <v>1687</v>
      </c>
      <c r="C4285" s="38" t="s">
        <v>1691</v>
      </c>
      <c r="D4285" s="38">
        <v>50</v>
      </c>
      <c r="E4285" s="38" t="s">
        <v>792</v>
      </c>
    </row>
    <row r="4286" spans="1:5">
      <c r="A4286" s="38" t="s">
        <v>1690</v>
      </c>
      <c r="B4286" s="38" t="s">
        <v>1687</v>
      </c>
      <c r="C4286" s="38" t="s">
        <v>1689</v>
      </c>
      <c r="D4286" s="38">
        <v>50</v>
      </c>
      <c r="E4286" s="38" t="s">
        <v>792</v>
      </c>
    </row>
    <row r="4287" spans="1:5">
      <c r="A4287" s="38" t="s">
        <v>1688</v>
      </c>
      <c r="B4287" s="38" t="s">
        <v>1687</v>
      </c>
      <c r="C4287" s="38" t="s">
        <v>1686</v>
      </c>
      <c r="D4287" s="38">
        <v>50</v>
      </c>
      <c r="E4287" s="38" t="s">
        <v>792</v>
      </c>
    </row>
    <row r="4288" spans="1:5">
      <c r="A4288" s="38" t="s">
        <v>1685</v>
      </c>
      <c r="B4288" s="38" t="s">
        <v>1680</v>
      </c>
      <c r="C4288" s="38" t="s">
        <v>1684</v>
      </c>
      <c r="D4288" s="38">
        <v>50</v>
      </c>
      <c r="E4288" s="38" t="s">
        <v>792</v>
      </c>
    </row>
    <row r="4289" spans="1:5">
      <c r="A4289" s="38" t="s">
        <v>1683</v>
      </c>
      <c r="B4289" s="38" t="s">
        <v>1680</v>
      </c>
      <c r="C4289" s="38" t="s">
        <v>1682</v>
      </c>
      <c r="D4289" s="38">
        <v>50</v>
      </c>
      <c r="E4289" s="38" t="s">
        <v>792</v>
      </c>
    </row>
    <row r="4290" spans="1:5">
      <c r="A4290" s="38" t="s">
        <v>1681</v>
      </c>
      <c r="B4290" s="38" t="s">
        <v>1680</v>
      </c>
      <c r="C4290" s="38" t="s">
        <v>1679</v>
      </c>
      <c r="D4290" s="38">
        <v>50</v>
      </c>
      <c r="E4290" s="38" t="s">
        <v>792</v>
      </c>
    </row>
    <row r="4291" spans="1:5">
      <c r="A4291" s="38" t="s">
        <v>1678</v>
      </c>
      <c r="B4291" s="38" t="s">
        <v>1676</v>
      </c>
      <c r="C4291" s="38" t="s">
        <v>626</v>
      </c>
      <c r="D4291" s="38">
        <v>50</v>
      </c>
      <c r="E4291" s="38" t="s">
        <v>792</v>
      </c>
    </row>
    <row r="4292" spans="1:5">
      <c r="A4292" s="38" t="s">
        <v>1677</v>
      </c>
      <c r="B4292" s="38" t="s">
        <v>1676</v>
      </c>
      <c r="C4292" s="38" t="s">
        <v>626</v>
      </c>
      <c r="D4292" s="38">
        <v>50</v>
      </c>
      <c r="E4292" s="38" t="s">
        <v>792</v>
      </c>
    </row>
    <row r="4293" spans="1:5">
      <c r="A4293" s="38" t="s">
        <v>1675</v>
      </c>
      <c r="B4293" s="38" t="s">
        <v>1671</v>
      </c>
      <c r="C4293" s="38" t="s">
        <v>1674</v>
      </c>
      <c r="D4293" s="38">
        <v>50</v>
      </c>
      <c r="E4293" s="38" t="s">
        <v>792</v>
      </c>
    </row>
    <row r="4294" spans="1:5">
      <c r="A4294" s="38" t="s">
        <v>1673</v>
      </c>
      <c r="B4294" s="38" t="s">
        <v>1671</v>
      </c>
      <c r="C4294" s="38" t="s">
        <v>1670</v>
      </c>
      <c r="D4294" s="38">
        <v>50</v>
      </c>
      <c r="E4294" s="38" t="s">
        <v>792</v>
      </c>
    </row>
    <row r="4295" spans="1:5">
      <c r="A4295" s="38" t="s">
        <v>1672</v>
      </c>
      <c r="B4295" s="38" t="s">
        <v>1671</v>
      </c>
      <c r="C4295" s="38" t="s">
        <v>1670</v>
      </c>
      <c r="D4295" s="38">
        <v>50</v>
      </c>
      <c r="E4295" s="38" t="s">
        <v>792</v>
      </c>
    </row>
    <row r="4296" spans="1:5">
      <c r="A4296" s="38" t="s">
        <v>1669</v>
      </c>
      <c r="B4296" s="38" t="s">
        <v>1668</v>
      </c>
      <c r="C4296" s="38" t="s">
        <v>626</v>
      </c>
      <c r="D4296" s="38">
        <v>50</v>
      </c>
      <c r="E4296" s="38" t="s">
        <v>792</v>
      </c>
    </row>
    <row r="4297" spans="1:5">
      <c r="A4297" s="38" t="s">
        <v>1667</v>
      </c>
      <c r="B4297" s="38" t="s">
        <v>1665</v>
      </c>
      <c r="C4297" s="38" t="s">
        <v>1664</v>
      </c>
      <c r="D4297" s="38">
        <v>50</v>
      </c>
      <c r="E4297" s="38" t="s">
        <v>792</v>
      </c>
    </row>
    <row r="4298" spans="1:5">
      <c r="A4298" s="38" t="s">
        <v>1666</v>
      </c>
      <c r="B4298" s="38" t="s">
        <v>1665</v>
      </c>
      <c r="C4298" s="38" t="s">
        <v>1664</v>
      </c>
      <c r="D4298" s="38">
        <v>50</v>
      </c>
      <c r="E4298" s="38" t="s">
        <v>792</v>
      </c>
    </row>
    <row r="4299" spans="1:5">
      <c r="A4299" s="38" t="s">
        <v>1663</v>
      </c>
      <c r="B4299" s="38" t="s">
        <v>1659</v>
      </c>
      <c r="C4299" s="38" t="s">
        <v>1658</v>
      </c>
      <c r="D4299" s="38">
        <v>50</v>
      </c>
      <c r="E4299" s="38" t="s">
        <v>792</v>
      </c>
    </row>
    <row r="4300" spans="1:5">
      <c r="A4300" s="38" t="s">
        <v>1662</v>
      </c>
      <c r="B4300" s="38" t="s">
        <v>1659</v>
      </c>
      <c r="C4300" s="38" t="s">
        <v>1658</v>
      </c>
      <c r="D4300" s="38">
        <v>50</v>
      </c>
      <c r="E4300" s="38" t="s">
        <v>792</v>
      </c>
    </row>
    <row r="4301" spans="1:5">
      <c r="A4301" s="38" t="s">
        <v>1661</v>
      </c>
      <c r="B4301" s="38" t="s">
        <v>1659</v>
      </c>
      <c r="C4301" s="38" t="s">
        <v>1658</v>
      </c>
      <c r="D4301" s="38">
        <v>50</v>
      </c>
      <c r="E4301" s="38" t="s">
        <v>792</v>
      </c>
    </row>
    <row r="4302" spans="1:5">
      <c r="A4302" s="38" t="s">
        <v>1660</v>
      </c>
      <c r="B4302" s="38" t="s">
        <v>1659</v>
      </c>
      <c r="C4302" s="38" t="s">
        <v>1658</v>
      </c>
      <c r="D4302" s="38">
        <v>50</v>
      </c>
      <c r="E4302" s="38" t="s">
        <v>792</v>
      </c>
    </row>
    <row r="4303" spans="1:5">
      <c r="A4303" s="38" t="s">
        <v>1657</v>
      </c>
      <c r="B4303" s="38" t="s">
        <v>1646</v>
      </c>
      <c r="C4303" s="38" t="s">
        <v>1650</v>
      </c>
      <c r="D4303" s="38">
        <v>50</v>
      </c>
      <c r="E4303" s="38" t="s">
        <v>792</v>
      </c>
    </row>
    <row r="4304" spans="1:5">
      <c r="A4304" s="38" t="s">
        <v>1656</v>
      </c>
      <c r="B4304" s="38" t="s">
        <v>1646</v>
      </c>
      <c r="C4304" s="38" t="s">
        <v>1648</v>
      </c>
      <c r="D4304" s="38">
        <v>50</v>
      </c>
      <c r="E4304" s="38" t="s">
        <v>792</v>
      </c>
    </row>
    <row r="4305" spans="1:5">
      <c r="A4305" s="38" t="s">
        <v>1655</v>
      </c>
      <c r="B4305" s="38" t="s">
        <v>1646</v>
      </c>
      <c r="C4305" s="38" t="s">
        <v>1645</v>
      </c>
      <c r="D4305" s="38">
        <v>50</v>
      </c>
      <c r="E4305" s="38" t="s">
        <v>792</v>
      </c>
    </row>
    <row r="4306" spans="1:5">
      <c r="A4306" s="38" t="s">
        <v>1654</v>
      </c>
      <c r="B4306" s="38" t="s">
        <v>1646</v>
      </c>
      <c r="C4306" s="38" t="s">
        <v>1650</v>
      </c>
      <c r="D4306" s="38">
        <v>50</v>
      </c>
      <c r="E4306" s="38" t="s">
        <v>792</v>
      </c>
    </row>
    <row r="4307" spans="1:5">
      <c r="A4307" s="38" t="s">
        <v>1653</v>
      </c>
      <c r="B4307" s="38" t="s">
        <v>1646</v>
      </c>
      <c r="C4307" s="38" t="s">
        <v>1648</v>
      </c>
      <c r="D4307" s="38">
        <v>50</v>
      </c>
      <c r="E4307" s="38" t="s">
        <v>792</v>
      </c>
    </row>
    <row r="4308" spans="1:5">
      <c r="A4308" s="38" t="s">
        <v>1652</v>
      </c>
      <c r="B4308" s="38" t="s">
        <v>1646</v>
      </c>
      <c r="C4308" s="38" t="s">
        <v>1645</v>
      </c>
      <c r="D4308" s="38">
        <v>50</v>
      </c>
      <c r="E4308" s="38" t="s">
        <v>792</v>
      </c>
    </row>
    <row r="4309" spans="1:5">
      <c r="A4309" s="38" t="s">
        <v>1651</v>
      </c>
      <c r="B4309" s="38" t="s">
        <v>1646</v>
      </c>
      <c r="C4309" s="38" t="s">
        <v>1650</v>
      </c>
      <c r="D4309" s="38">
        <v>50</v>
      </c>
      <c r="E4309" s="38" t="s">
        <v>792</v>
      </c>
    </row>
    <row r="4310" spans="1:5">
      <c r="A4310" s="38" t="s">
        <v>1649</v>
      </c>
      <c r="B4310" s="38" t="s">
        <v>1646</v>
      </c>
      <c r="C4310" s="38" t="s">
        <v>1648</v>
      </c>
      <c r="D4310" s="38">
        <v>50</v>
      </c>
      <c r="E4310" s="38" t="s">
        <v>792</v>
      </c>
    </row>
    <row r="4311" spans="1:5">
      <c r="A4311" s="38" t="s">
        <v>1647</v>
      </c>
      <c r="B4311" s="38" t="s">
        <v>1646</v>
      </c>
      <c r="C4311" s="38" t="s">
        <v>1645</v>
      </c>
      <c r="D4311" s="38">
        <v>50</v>
      </c>
      <c r="E4311" s="38" t="s">
        <v>792</v>
      </c>
    </row>
    <row r="4312" spans="1:5">
      <c r="A4312" s="38" t="s">
        <v>1644</v>
      </c>
      <c r="B4312" s="38" t="s">
        <v>1640</v>
      </c>
      <c r="C4312" s="38" t="s">
        <v>1639</v>
      </c>
      <c r="D4312" s="38">
        <v>50</v>
      </c>
      <c r="E4312" s="38" t="s">
        <v>792</v>
      </c>
    </row>
    <row r="4313" spans="1:5">
      <c r="A4313" s="38" t="s">
        <v>1643</v>
      </c>
      <c r="B4313" s="38" t="s">
        <v>1640</v>
      </c>
      <c r="C4313" s="38" t="s">
        <v>1639</v>
      </c>
      <c r="D4313" s="38">
        <v>50</v>
      </c>
      <c r="E4313" s="38" t="s">
        <v>792</v>
      </c>
    </row>
    <row r="4314" spans="1:5">
      <c r="A4314" s="38" t="s">
        <v>1642</v>
      </c>
      <c r="B4314" s="38" t="s">
        <v>1640</v>
      </c>
      <c r="C4314" s="38" t="s">
        <v>1639</v>
      </c>
      <c r="D4314" s="38">
        <v>50</v>
      </c>
      <c r="E4314" s="38" t="s">
        <v>792</v>
      </c>
    </row>
    <row r="4315" spans="1:5">
      <c r="A4315" s="38" t="s">
        <v>1641</v>
      </c>
      <c r="B4315" s="38" t="s">
        <v>1640</v>
      </c>
      <c r="C4315" s="38" t="s">
        <v>1639</v>
      </c>
      <c r="D4315" s="38">
        <v>50</v>
      </c>
      <c r="E4315" s="38" t="s">
        <v>792</v>
      </c>
    </row>
    <row r="4316" spans="1:5">
      <c r="A4316" s="38" t="s">
        <v>1638</v>
      </c>
      <c r="B4316" s="38" t="s">
        <v>1636</v>
      </c>
      <c r="C4316" s="38" t="s">
        <v>1635</v>
      </c>
      <c r="D4316" s="38">
        <v>50</v>
      </c>
      <c r="E4316" s="38" t="s">
        <v>792</v>
      </c>
    </row>
    <row r="4317" spans="1:5">
      <c r="A4317" s="38" t="s">
        <v>1637</v>
      </c>
      <c r="B4317" s="38" t="s">
        <v>1636</v>
      </c>
      <c r="C4317" s="38" t="s">
        <v>1635</v>
      </c>
      <c r="D4317" s="38">
        <v>50</v>
      </c>
      <c r="E4317" s="38" t="s">
        <v>792</v>
      </c>
    </row>
    <row r="4318" spans="1:5">
      <c r="A4318" s="38" t="s">
        <v>1634</v>
      </c>
      <c r="B4318" s="38" t="s">
        <v>1632</v>
      </c>
      <c r="C4318" s="38" t="s">
        <v>1631</v>
      </c>
      <c r="D4318" s="38">
        <v>50</v>
      </c>
      <c r="E4318" s="38" t="s">
        <v>792</v>
      </c>
    </row>
    <row r="4319" spans="1:5">
      <c r="A4319" s="38" t="s">
        <v>1633</v>
      </c>
      <c r="B4319" s="38" t="s">
        <v>1632</v>
      </c>
      <c r="C4319" s="38" t="s">
        <v>1631</v>
      </c>
      <c r="D4319" s="38">
        <v>50</v>
      </c>
      <c r="E4319" s="38" t="s">
        <v>792</v>
      </c>
    </row>
    <row r="4320" spans="1:5">
      <c r="A4320" s="38" t="s">
        <v>1630</v>
      </c>
      <c r="B4320" s="38" t="s">
        <v>1629</v>
      </c>
      <c r="C4320" s="38" t="s">
        <v>1628</v>
      </c>
      <c r="D4320" s="38">
        <v>50</v>
      </c>
      <c r="E4320" s="38" t="s">
        <v>792</v>
      </c>
    </row>
    <row r="4321" spans="1:5">
      <c r="A4321" s="38" t="s">
        <v>652</v>
      </c>
      <c r="B4321" s="38" t="s">
        <v>1629</v>
      </c>
      <c r="C4321" s="38" t="s">
        <v>1628</v>
      </c>
      <c r="D4321" s="38">
        <v>50</v>
      </c>
      <c r="E4321" s="38" t="s">
        <v>792</v>
      </c>
    </row>
    <row r="4322" spans="1:5">
      <c r="A4322" s="38" t="s">
        <v>1627</v>
      </c>
      <c r="B4322" s="38" t="s">
        <v>1619</v>
      </c>
      <c r="C4322" s="38" t="s">
        <v>1623</v>
      </c>
      <c r="D4322" s="38">
        <v>50</v>
      </c>
      <c r="E4322" s="38" t="s">
        <v>792</v>
      </c>
    </row>
    <row r="4323" spans="1:5">
      <c r="A4323" s="38" t="s">
        <v>1626</v>
      </c>
      <c r="B4323" s="38" t="s">
        <v>1619</v>
      </c>
      <c r="C4323" s="38" t="s">
        <v>1621</v>
      </c>
      <c r="D4323" s="38">
        <v>50</v>
      </c>
      <c r="E4323" s="38" t="s">
        <v>792</v>
      </c>
    </row>
    <row r="4324" spans="1:5">
      <c r="A4324" s="38" t="s">
        <v>1625</v>
      </c>
      <c r="B4324" s="38" t="s">
        <v>1619</v>
      </c>
      <c r="C4324" s="38" t="s">
        <v>1618</v>
      </c>
      <c r="D4324" s="38">
        <v>50</v>
      </c>
      <c r="E4324" s="38" t="s">
        <v>792</v>
      </c>
    </row>
    <row r="4325" spans="1:5">
      <c r="A4325" s="38" t="s">
        <v>1624</v>
      </c>
      <c r="B4325" s="38" t="s">
        <v>1619</v>
      </c>
      <c r="C4325" s="38" t="s">
        <v>1623</v>
      </c>
      <c r="D4325" s="38">
        <v>50</v>
      </c>
      <c r="E4325" s="38" t="s">
        <v>792</v>
      </c>
    </row>
    <row r="4326" spans="1:5">
      <c r="A4326" s="38" t="s">
        <v>1622</v>
      </c>
      <c r="B4326" s="38" t="s">
        <v>1619</v>
      </c>
      <c r="C4326" s="38" t="s">
        <v>1621</v>
      </c>
      <c r="D4326" s="38">
        <v>50</v>
      </c>
      <c r="E4326" s="38" t="s">
        <v>792</v>
      </c>
    </row>
    <row r="4327" spans="1:5">
      <c r="A4327" s="38" t="s">
        <v>1620</v>
      </c>
      <c r="B4327" s="38" t="s">
        <v>1619</v>
      </c>
      <c r="C4327" s="38" t="s">
        <v>1618</v>
      </c>
      <c r="D4327" s="38">
        <v>50</v>
      </c>
      <c r="E4327" s="38" t="s">
        <v>792</v>
      </c>
    </row>
    <row r="4328" spans="1:5">
      <c r="A4328" s="38" t="s">
        <v>1617</v>
      </c>
      <c r="B4328" s="38" t="s">
        <v>1606</v>
      </c>
      <c r="C4328" s="38" t="s">
        <v>1612</v>
      </c>
      <c r="D4328" s="38">
        <v>50</v>
      </c>
      <c r="E4328" s="38" t="s">
        <v>792</v>
      </c>
    </row>
    <row r="4329" spans="1:5">
      <c r="A4329" s="38" t="s">
        <v>1616</v>
      </c>
      <c r="B4329" s="38" t="s">
        <v>1606</v>
      </c>
      <c r="C4329" s="38" t="s">
        <v>1610</v>
      </c>
      <c r="D4329" s="38">
        <v>50</v>
      </c>
      <c r="E4329" s="38" t="s">
        <v>792</v>
      </c>
    </row>
    <row r="4330" spans="1:5">
      <c r="A4330" s="38" t="s">
        <v>1615</v>
      </c>
      <c r="B4330" s="38" t="s">
        <v>1606</v>
      </c>
      <c r="C4330" s="38" t="s">
        <v>1608</v>
      </c>
      <c r="D4330" s="38">
        <v>50</v>
      </c>
      <c r="E4330" s="38" t="s">
        <v>792</v>
      </c>
    </row>
    <row r="4331" spans="1:5">
      <c r="A4331" s="38" t="s">
        <v>1614</v>
      </c>
      <c r="B4331" s="38" t="s">
        <v>1606</v>
      </c>
      <c r="C4331" s="38" t="s">
        <v>1605</v>
      </c>
      <c r="D4331" s="38">
        <v>50</v>
      </c>
      <c r="E4331" s="38" t="s">
        <v>792</v>
      </c>
    </row>
    <row r="4332" spans="1:5">
      <c r="A4332" s="38" t="s">
        <v>1613</v>
      </c>
      <c r="B4332" s="38" t="s">
        <v>1606</v>
      </c>
      <c r="C4332" s="38" t="s">
        <v>1612</v>
      </c>
      <c r="D4332" s="38">
        <v>50</v>
      </c>
      <c r="E4332" s="38" t="s">
        <v>792</v>
      </c>
    </row>
    <row r="4333" spans="1:5">
      <c r="A4333" s="38" t="s">
        <v>1611</v>
      </c>
      <c r="B4333" s="38" t="s">
        <v>1606</v>
      </c>
      <c r="C4333" s="38" t="s">
        <v>1610</v>
      </c>
      <c r="D4333" s="38">
        <v>50</v>
      </c>
      <c r="E4333" s="38" t="s">
        <v>792</v>
      </c>
    </row>
    <row r="4334" spans="1:5">
      <c r="A4334" s="38" t="s">
        <v>1609</v>
      </c>
      <c r="B4334" s="38" t="s">
        <v>1606</v>
      </c>
      <c r="C4334" s="38" t="s">
        <v>1608</v>
      </c>
      <c r="D4334" s="38">
        <v>50</v>
      </c>
      <c r="E4334" s="38" t="s">
        <v>792</v>
      </c>
    </row>
    <row r="4335" spans="1:5">
      <c r="A4335" s="38" t="s">
        <v>1607</v>
      </c>
      <c r="B4335" s="38" t="s">
        <v>1606</v>
      </c>
      <c r="C4335" s="38" t="s">
        <v>1605</v>
      </c>
      <c r="D4335" s="38">
        <v>50</v>
      </c>
      <c r="E4335" s="38" t="s">
        <v>792</v>
      </c>
    </row>
    <row r="4336" spans="1:5">
      <c r="A4336" s="38" t="s">
        <v>1604</v>
      </c>
      <c r="B4336" s="38" t="s">
        <v>1600</v>
      </c>
      <c r="C4336" s="38" t="s">
        <v>1603</v>
      </c>
      <c r="D4336" s="38">
        <v>50</v>
      </c>
      <c r="E4336" s="38" t="s">
        <v>792</v>
      </c>
    </row>
    <row r="4337" spans="1:5">
      <c r="A4337" s="38" t="s">
        <v>1602</v>
      </c>
      <c r="B4337" s="38" t="s">
        <v>1600</v>
      </c>
      <c r="C4337" s="38" t="s">
        <v>1599</v>
      </c>
      <c r="D4337" s="38">
        <v>50</v>
      </c>
      <c r="E4337" s="38" t="s">
        <v>792</v>
      </c>
    </row>
    <row r="4338" spans="1:5">
      <c r="A4338" s="38" t="s">
        <v>1601</v>
      </c>
      <c r="B4338" s="38" t="s">
        <v>1600</v>
      </c>
      <c r="C4338" s="38" t="s">
        <v>1599</v>
      </c>
      <c r="D4338" s="38">
        <v>50</v>
      </c>
      <c r="E4338" s="38" t="s">
        <v>792</v>
      </c>
    </row>
    <row r="4339" spans="1:5">
      <c r="A4339" s="38" t="s">
        <v>1598</v>
      </c>
      <c r="B4339" s="38" t="s">
        <v>1397</v>
      </c>
      <c r="C4339" s="38" t="s">
        <v>1477</v>
      </c>
      <c r="D4339" s="38">
        <v>50</v>
      </c>
      <c r="E4339" s="38" t="s">
        <v>792</v>
      </c>
    </row>
    <row r="4340" spans="1:5">
      <c r="A4340" s="38" t="s">
        <v>1597</v>
      </c>
      <c r="B4340" s="38" t="s">
        <v>1397</v>
      </c>
      <c r="C4340" s="38" t="s">
        <v>1477</v>
      </c>
      <c r="D4340" s="38">
        <v>50</v>
      </c>
      <c r="E4340" s="38" t="s">
        <v>792</v>
      </c>
    </row>
    <row r="4341" spans="1:5">
      <c r="A4341" s="38" t="s">
        <v>1596</v>
      </c>
      <c r="B4341" s="38" t="s">
        <v>1397</v>
      </c>
      <c r="C4341" s="38" t="s">
        <v>1475</v>
      </c>
      <c r="D4341" s="38">
        <v>50</v>
      </c>
      <c r="E4341" s="38" t="s">
        <v>792</v>
      </c>
    </row>
    <row r="4342" spans="1:5">
      <c r="A4342" s="38" t="s">
        <v>1595</v>
      </c>
      <c r="B4342" s="38" t="s">
        <v>1397</v>
      </c>
      <c r="C4342" s="38" t="s">
        <v>1475</v>
      </c>
      <c r="D4342" s="38">
        <v>50</v>
      </c>
      <c r="E4342" s="38" t="s">
        <v>792</v>
      </c>
    </row>
    <row r="4343" spans="1:5">
      <c r="A4343" s="38" t="s">
        <v>1594</v>
      </c>
      <c r="B4343" s="38" t="s">
        <v>1397</v>
      </c>
      <c r="C4343" s="38" t="s">
        <v>1473</v>
      </c>
      <c r="D4343" s="38">
        <v>50</v>
      </c>
      <c r="E4343" s="38" t="s">
        <v>792</v>
      </c>
    </row>
    <row r="4344" spans="1:5">
      <c r="A4344" s="38" t="s">
        <v>1593</v>
      </c>
      <c r="B4344" s="38" t="s">
        <v>1397</v>
      </c>
      <c r="C4344" s="38" t="s">
        <v>1473</v>
      </c>
      <c r="D4344" s="38">
        <v>50</v>
      </c>
      <c r="E4344" s="38" t="s">
        <v>792</v>
      </c>
    </row>
    <row r="4345" spans="1:5">
      <c r="A4345" s="38" t="s">
        <v>1592</v>
      </c>
      <c r="B4345" s="38" t="s">
        <v>1397</v>
      </c>
      <c r="C4345" s="38" t="s">
        <v>1471</v>
      </c>
      <c r="D4345" s="38">
        <v>50</v>
      </c>
      <c r="E4345" s="38" t="s">
        <v>792</v>
      </c>
    </row>
    <row r="4346" spans="1:5">
      <c r="A4346" s="38" t="s">
        <v>1591</v>
      </c>
      <c r="B4346" s="38" t="s">
        <v>1397</v>
      </c>
      <c r="C4346" s="38" t="s">
        <v>1471</v>
      </c>
      <c r="D4346" s="38">
        <v>50</v>
      </c>
      <c r="E4346" s="38" t="s">
        <v>792</v>
      </c>
    </row>
    <row r="4347" spans="1:5">
      <c r="A4347" s="38" t="s">
        <v>1590</v>
      </c>
      <c r="B4347" s="38" t="s">
        <v>1397</v>
      </c>
      <c r="C4347" s="38" t="s">
        <v>1469</v>
      </c>
      <c r="D4347" s="38">
        <v>50</v>
      </c>
      <c r="E4347" s="38" t="s">
        <v>792</v>
      </c>
    </row>
    <row r="4348" spans="1:5">
      <c r="A4348" s="38" t="s">
        <v>1589</v>
      </c>
      <c r="B4348" s="38" t="s">
        <v>1397</v>
      </c>
      <c r="C4348" s="38" t="s">
        <v>1469</v>
      </c>
      <c r="D4348" s="38">
        <v>50</v>
      </c>
      <c r="E4348" s="38" t="s">
        <v>792</v>
      </c>
    </row>
    <row r="4349" spans="1:5">
      <c r="A4349" s="38" t="s">
        <v>1588</v>
      </c>
      <c r="B4349" s="38" t="s">
        <v>1397</v>
      </c>
      <c r="C4349" s="38" t="s">
        <v>1467</v>
      </c>
      <c r="D4349" s="38">
        <v>50</v>
      </c>
      <c r="E4349" s="38" t="s">
        <v>792</v>
      </c>
    </row>
    <row r="4350" spans="1:5">
      <c r="A4350" s="38" t="s">
        <v>1587</v>
      </c>
      <c r="B4350" s="38" t="s">
        <v>1397</v>
      </c>
      <c r="C4350" s="38" t="s">
        <v>1467</v>
      </c>
      <c r="D4350" s="38">
        <v>50</v>
      </c>
      <c r="E4350" s="38" t="s">
        <v>792</v>
      </c>
    </row>
    <row r="4351" spans="1:5">
      <c r="A4351" s="38" t="s">
        <v>1586</v>
      </c>
      <c r="B4351" s="38" t="s">
        <v>1397</v>
      </c>
      <c r="C4351" s="38" t="s">
        <v>1465</v>
      </c>
      <c r="D4351" s="38">
        <v>50</v>
      </c>
      <c r="E4351" s="38" t="s">
        <v>792</v>
      </c>
    </row>
    <row r="4352" spans="1:5">
      <c r="A4352" s="38" t="s">
        <v>1585</v>
      </c>
      <c r="B4352" s="38" t="s">
        <v>1397</v>
      </c>
      <c r="C4352" s="38" t="s">
        <v>1465</v>
      </c>
      <c r="D4352" s="38">
        <v>50</v>
      </c>
      <c r="E4352" s="38" t="s">
        <v>792</v>
      </c>
    </row>
    <row r="4353" spans="1:5">
      <c r="A4353" s="38" t="s">
        <v>1584</v>
      </c>
      <c r="B4353" s="38" t="s">
        <v>1397</v>
      </c>
      <c r="C4353" s="38" t="s">
        <v>1463</v>
      </c>
      <c r="D4353" s="38">
        <v>50</v>
      </c>
      <c r="E4353" s="38" t="s">
        <v>792</v>
      </c>
    </row>
    <row r="4354" spans="1:5">
      <c r="A4354" s="38" t="s">
        <v>1583</v>
      </c>
      <c r="B4354" s="38" t="s">
        <v>1397</v>
      </c>
      <c r="C4354" s="38" t="s">
        <v>1463</v>
      </c>
      <c r="D4354" s="38">
        <v>50</v>
      </c>
      <c r="E4354" s="38" t="s">
        <v>792</v>
      </c>
    </row>
    <row r="4355" spans="1:5">
      <c r="A4355" s="38" t="s">
        <v>1582</v>
      </c>
      <c r="B4355" s="38" t="s">
        <v>1397</v>
      </c>
      <c r="C4355" s="38" t="s">
        <v>1461</v>
      </c>
      <c r="D4355" s="38">
        <v>50</v>
      </c>
      <c r="E4355" s="38" t="s">
        <v>792</v>
      </c>
    </row>
    <row r="4356" spans="1:5">
      <c r="A4356" s="38" t="s">
        <v>1581</v>
      </c>
      <c r="B4356" s="38" t="s">
        <v>1397</v>
      </c>
      <c r="C4356" s="38" t="s">
        <v>1461</v>
      </c>
      <c r="D4356" s="38">
        <v>50</v>
      </c>
      <c r="E4356" s="38" t="s">
        <v>792</v>
      </c>
    </row>
    <row r="4357" spans="1:5">
      <c r="A4357" s="38" t="s">
        <v>1580</v>
      </c>
      <c r="B4357" s="38" t="s">
        <v>1397</v>
      </c>
      <c r="C4357" s="38" t="s">
        <v>1459</v>
      </c>
      <c r="D4357" s="38">
        <v>50</v>
      </c>
      <c r="E4357" s="38" t="s">
        <v>792</v>
      </c>
    </row>
    <row r="4358" spans="1:5">
      <c r="A4358" s="38" t="s">
        <v>1579</v>
      </c>
      <c r="B4358" s="38" t="s">
        <v>1397</v>
      </c>
      <c r="C4358" s="38" t="s">
        <v>1459</v>
      </c>
      <c r="D4358" s="38">
        <v>50</v>
      </c>
      <c r="E4358" s="38" t="s">
        <v>792</v>
      </c>
    </row>
    <row r="4359" spans="1:5">
      <c r="A4359" s="38" t="s">
        <v>1578</v>
      </c>
      <c r="B4359" s="38" t="s">
        <v>1397</v>
      </c>
      <c r="C4359" s="38" t="s">
        <v>1457</v>
      </c>
      <c r="D4359" s="38">
        <v>50</v>
      </c>
      <c r="E4359" s="38" t="s">
        <v>792</v>
      </c>
    </row>
    <row r="4360" spans="1:5">
      <c r="A4360" s="38" t="s">
        <v>1577</v>
      </c>
      <c r="B4360" s="38" t="s">
        <v>1397</v>
      </c>
      <c r="C4360" s="38" t="s">
        <v>1457</v>
      </c>
      <c r="D4360" s="38">
        <v>50</v>
      </c>
      <c r="E4360" s="38" t="s">
        <v>792</v>
      </c>
    </row>
    <row r="4361" spans="1:5">
      <c r="A4361" s="38" t="s">
        <v>1576</v>
      </c>
      <c r="B4361" s="38" t="s">
        <v>1397</v>
      </c>
      <c r="C4361" s="38" t="s">
        <v>1455</v>
      </c>
      <c r="D4361" s="38">
        <v>50</v>
      </c>
      <c r="E4361" s="38" t="s">
        <v>792</v>
      </c>
    </row>
    <row r="4362" spans="1:5">
      <c r="A4362" s="38" t="s">
        <v>1575</v>
      </c>
      <c r="B4362" s="38" t="s">
        <v>1397</v>
      </c>
      <c r="C4362" s="38" t="s">
        <v>1455</v>
      </c>
      <c r="D4362" s="38">
        <v>50</v>
      </c>
      <c r="E4362" s="38" t="s">
        <v>792</v>
      </c>
    </row>
    <row r="4363" spans="1:5">
      <c r="A4363" s="38" t="s">
        <v>1574</v>
      </c>
      <c r="B4363" s="38" t="s">
        <v>1397</v>
      </c>
      <c r="C4363" s="38" t="s">
        <v>1449</v>
      </c>
      <c r="D4363" s="38">
        <v>50</v>
      </c>
      <c r="E4363" s="38" t="s">
        <v>792</v>
      </c>
    </row>
    <row r="4364" spans="1:5">
      <c r="A4364" s="38" t="s">
        <v>1573</v>
      </c>
      <c r="B4364" s="38" t="s">
        <v>1397</v>
      </c>
      <c r="C4364" s="38" t="s">
        <v>1449</v>
      </c>
      <c r="D4364" s="38">
        <v>50</v>
      </c>
      <c r="E4364" s="38" t="s">
        <v>792</v>
      </c>
    </row>
    <row r="4365" spans="1:5">
      <c r="A4365" s="38" t="s">
        <v>1572</v>
      </c>
      <c r="B4365" s="38" t="s">
        <v>1397</v>
      </c>
      <c r="C4365" s="38" t="s">
        <v>1447</v>
      </c>
      <c r="D4365" s="38">
        <v>50</v>
      </c>
      <c r="E4365" s="38" t="s">
        <v>792</v>
      </c>
    </row>
    <row r="4366" spans="1:5">
      <c r="A4366" s="38" t="s">
        <v>1571</v>
      </c>
      <c r="B4366" s="38" t="s">
        <v>1397</v>
      </c>
      <c r="C4366" s="38" t="s">
        <v>1447</v>
      </c>
      <c r="D4366" s="38">
        <v>50</v>
      </c>
      <c r="E4366" s="38" t="s">
        <v>792</v>
      </c>
    </row>
    <row r="4367" spans="1:5">
      <c r="A4367" s="38" t="s">
        <v>1570</v>
      </c>
      <c r="B4367" s="38" t="s">
        <v>1397</v>
      </c>
      <c r="C4367" s="38" t="s">
        <v>1445</v>
      </c>
      <c r="D4367" s="38">
        <v>50</v>
      </c>
      <c r="E4367" s="38" t="s">
        <v>792</v>
      </c>
    </row>
    <row r="4368" spans="1:5">
      <c r="A4368" s="38" t="s">
        <v>1569</v>
      </c>
      <c r="B4368" s="38" t="s">
        <v>1397</v>
      </c>
      <c r="C4368" s="38" t="s">
        <v>1445</v>
      </c>
      <c r="D4368" s="38">
        <v>50</v>
      </c>
      <c r="E4368" s="38" t="s">
        <v>792</v>
      </c>
    </row>
    <row r="4369" spans="1:5">
      <c r="A4369" s="38" t="s">
        <v>1568</v>
      </c>
      <c r="B4369" s="38" t="s">
        <v>1397</v>
      </c>
      <c r="C4369" s="38" t="s">
        <v>1441</v>
      </c>
      <c r="D4369" s="38">
        <v>50</v>
      </c>
      <c r="E4369" s="38" t="s">
        <v>792</v>
      </c>
    </row>
    <row r="4370" spans="1:5">
      <c r="A4370" s="38" t="s">
        <v>1567</v>
      </c>
      <c r="B4370" s="38" t="s">
        <v>1397</v>
      </c>
      <c r="C4370" s="38" t="s">
        <v>1441</v>
      </c>
      <c r="D4370" s="38">
        <v>50</v>
      </c>
      <c r="E4370" s="38" t="s">
        <v>792</v>
      </c>
    </row>
    <row r="4371" spans="1:5">
      <c r="A4371" s="38" t="s">
        <v>1566</v>
      </c>
      <c r="B4371" s="38" t="s">
        <v>1397</v>
      </c>
      <c r="C4371" s="38" t="s">
        <v>1439</v>
      </c>
      <c r="D4371" s="38">
        <v>50</v>
      </c>
      <c r="E4371" s="38" t="s">
        <v>792</v>
      </c>
    </row>
    <row r="4372" spans="1:5">
      <c r="A4372" s="38" t="s">
        <v>1565</v>
      </c>
      <c r="B4372" s="38" t="s">
        <v>1397</v>
      </c>
      <c r="C4372" s="38" t="s">
        <v>1439</v>
      </c>
      <c r="D4372" s="38">
        <v>50</v>
      </c>
      <c r="E4372" s="38" t="s">
        <v>792</v>
      </c>
    </row>
    <row r="4373" spans="1:5">
      <c r="A4373" s="38" t="s">
        <v>1564</v>
      </c>
      <c r="B4373" s="38" t="s">
        <v>1397</v>
      </c>
      <c r="C4373" s="38" t="s">
        <v>1437</v>
      </c>
      <c r="D4373" s="38">
        <v>50</v>
      </c>
      <c r="E4373" s="38" t="s">
        <v>792</v>
      </c>
    </row>
    <row r="4374" spans="1:5">
      <c r="A4374" s="38" t="s">
        <v>1563</v>
      </c>
      <c r="B4374" s="38" t="s">
        <v>1397</v>
      </c>
      <c r="C4374" s="38" t="s">
        <v>1437</v>
      </c>
      <c r="D4374" s="38">
        <v>50</v>
      </c>
      <c r="E4374" s="38" t="s">
        <v>792</v>
      </c>
    </row>
    <row r="4375" spans="1:5">
      <c r="A4375" s="38" t="s">
        <v>1562</v>
      </c>
      <c r="B4375" s="38" t="s">
        <v>1397</v>
      </c>
      <c r="C4375" s="38" t="s">
        <v>1435</v>
      </c>
      <c r="D4375" s="38">
        <v>50</v>
      </c>
      <c r="E4375" s="38" t="s">
        <v>792</v>
      </c>
    </row>
    <row r="4376" spans="1:5">
      <c r="A4376" s="38" t="s">
        <v>1561</v>
      </c>
      <c r="B4376" s="38" t="s">
        <v>1397</v>
      </c>
      <c r="C4376" s="38" t="s">
        <v>1435</v>
      </c>
      <c r="D4376" s="38">
        <v>50</v>
      </c>
      <c r="E4376" s="38" t="s">
        <v>792</v>
      </c>
    </row>
    <row r="4377" spans="1:5">
      <c r="A4377" s="38" t="s">
        <v>1560</v>
      </c>
      <c r="B4377" s="38" t="s">
        <v>1397</v>
      </c>
      <c r="C4377" s="38" t="s">
        <v>1433</v>
      </c>
      <c r="D4377" s="38">
        <v>50</v>
      </c>
      <c r="E4377" s="38" t="s">
        <v>792</v>
      </c>
    </row>
    <row r="4378" spans="1:5">
      <c r="A4378" s="38" t="s">
        <v>1559</v>
      </c>
      <c r="B4378" s="38" t="s">
        <v>1397</v>
      </c>
      <c r="C4378" s="38" t="s">
        <v>1433</v>
      </c>
      <c r="D4378" s="38">
        <v>50</v>
      </c>
      <c r="E4378" s="38" t="s">
        <v>792</v>
      </c>
    </row>
    <row r="4379" spans="1:5">
      <c r="A4379" s="38" t="s">
        <v>1558</v>
      </c>
      <c r="B4379" s="38" t="s">
        <v>1397</v>
      </c>
      <c r="C4379" s="38" t="s">
        <v>1431</v>
      </c>
      <c r="D4379" s="38">
        <v>50</v>
      </c>
      <c r="E4379" s="38" t="s">
        <v>792</v>
      </c>
    </row>
    <row r="4380" spans="1:5">
      <c r="A4380" s="38" t="s">
        <v>1557</v>
      </c>
      <c r="B4380" s="38" t="s">
        <v>1397</v>
      </c>
      <c r="C4380" s="38" t="s">
        <v>1431</v>
      </c>
      <c r="D4380" s="38">
        <v>50</v>
      </c>
      <c r="E4380" s="38" t="s">
        <v>792</v>
      </c>
    </row>
    <row r="4381" spans="1:5">
      <c r="A4381" s="38" t="s">
        <v>1556</v>
      </c>
      <c r="B4381" s="38" t="s">
        <v>1397</v>
      </c>
      <c r="C4381" s="38" t="s">
        <v>1429</v>
      </c>
      <c r="D4381" s="38">
        <v>50</v>
      </c>
      <c r="E4381" s="38" t="s">
        <v>792</v>
      </c>
    </row>
    <row r="4382" spans="1:5">
      <c r="A4382" s="38" t="s">
        <v>1555</v>
      </c>
      <c r="B4382" s="38" t="s">
        <v>1397</v>
      </c>
      <c r="C4382" s="38" t="s">
        <v>1429</v>
      </c>
      <c r="D4382" s="38">
        <v>50</v>
      </c>
      <c r="E4382" s="38" t="s">
        <v>792</v>
      </c>
    </row>
    <row r="4383" spans="1:5">
      <c r="A4383" s="38" t="s">
        <v>1554</v>
      </c>
      <c r="B4383" s="38" t="s">
        <v>1397</v>
      </c>
      <c r="C4383" s="38" t="s">
        <v>1427</v>
      </c>
      <c r="D4383" s="38">
        <v>50</v>
      </c>
      <c r="E4383" s="38" t="s">
        <v>792</v>
      </c>
    </row>
    <row r="4384" spans="1:5">
      <c r="A4384" s="38" t="s">
        <v>1553</v>
      </c>
      <c r="B4384" s="38" t="s">
        <v>1397</v>
      </c>
      <c r="C4384" s="38" t="s">
        <v>1427</v>
      </c>
      <c r="D4384" s="38">
        <v>50</v>
      </c>
      <c r="E4384" s="38" t="s">
        <v>792</v>
      </c>
    </row>
    <row r="4385" spans="1:5">
      <c r="A4385" s="38" t="s">
        <v>1552</v>
      </c>
      <c r="B4385" s="38" t="s">
        <v>1397</v>
      </c>
      <c r="C4385" s="38" t="s">
        <v>1425</v>
      </c>
      <c r="D4385" s="38">
        <v>50</v>
      </c>
      <c r="E4385" s="38" t="s">
        <v>792</v>
      </c>
    </row>
    <row r="4386" spans="1:5">
      <c r="A4386" s="38" t="s">
        <v>1551</v>
      </c>
      <c r="B4386" s="38" t="s">
        <v>1397</v>
      </c>
      <c r="C4386" s="38" t="s">
        <v>1425</v>
      </c>
      <c r="D4386" s="38">
        <v>50</v>
      </c>
      <c r="E4386" s="38" t="s">
        <v>792</v>
      </c>
    </row>
    <row r="4387" spans="1:5">
      <c r="A4387" s="38" t="s">
        <v>1550</v>
      </c>
      <c r="B4387" s="38" t="s">
        <v>1397</v>
      </c>
      <c r="C4387" s="38" t="s">
        <v>1423</v>
      </c>
      <c r="D4387" s="38">
        <v>50</v>
      </c>
      <c r="E4387" s="38" t="s">
        <v>792</v>
      </c>
    </row>
    <row r="4388" spans="1:5">
      <c r="A4388" s="38" t="s">
        <v>1549</v>
      </c>
      <c r="B4388" s="38" t="s">
        <v>1397</v>
      </c>
      <c r="C4388" s="38" t="s">
        <v>1423</v>
      </c>
      <c r="D4388" s="38">
        <v>50</v>
      </c>
      <c r="E4388" s="38" t="s">
        <v>792</v>
      </c>
    </row>
    <row r="4389" spans="1:5">
      <c r="A4389" s="38" t="s">
        <v>1548</v>
      </c>
      <c r="B4389" s="38" t="s">
        <v>1397</v>
      </c>
      <c r="C4389" s="38" t="s">
        <v>1421</v>
      </c>
      <c r="D4389" s="38">
        <v>50</v>
      </c>
      <c r="E4389" s="38" t="s">
        <v>792</v>
      </c>
    </row>
    <row r="4390" spans="1:5">
      <c r="A4390" s="38" t="s">
        <v>1547</v>
      </c>
      <c r="B4390" s="38" t="s">
        <v>1397</v>
      </c>
      <c r="C4390" s="38" t="s">
        <v>1421</v>
      </c>
      <c r="D4390" s="38">
        <v>50</v>
      </c>
      <c r="E4390" s="38" t="s">
        <v>792</v>
      </c>
    </row>
    <row r="4391" spans="1:5">
      <c r="A4391" s="38" t="s">
        <v>1546</v>
      </c>
      <c r="B4391" s="38" t="s">
        <v>1397</v>
      </c>
      <c r="C4391" s="38" t="s">
        <v>1419</v>
      </c>
      <c r="D4391" s="38">
        <v>50</v>
      </c>
      <c r="E4391" s="38" t="s">
        <v>792</v>
      </c>
    </row>
    <row r="4392" spans="1:5">
      <c r="A4392" s="38" t="s">
        <v>1545</v>
      </c>
      <c r="B4392" s="38" t="s">
        <v>1397</v>
      </c>
      <c r="C4392" s="38" t="s">
        <v>1419</v>
      </c>
      <c r="D4392" s="38">
        <v>50</v>
      </c>
      <c r="E4392" s="38" t="s">
        <v>792</v>
      </c>
    </row>
    <row r="4393" spans="1:5">
      <c r="A4393" s="38" t="s">
        <v>1544</v>
      </c>
      <c r="B4393" s="38" t="s">
        <v>1397</v>
      </c>
      <c r="C4393" s="38" t="s">
        <v>1417</v>
      </c>
      <c r="D4393" s="38">
        <v>50</v>
      </c>
      <c r="E4393" s="38" t="s">
        <v>792</v>
      </c>
    </row>
    <row r="4394" spans="1:5">
      <c r="A4394" s="38" t="s">
        <v>1543</v>
      </c>
      <c r="B4394" s="38" t="s">
        <v>1397</v>
      </c>
      <c r="C4394" s="38" t="s">
        <v>1417</v>
      </c>
      <c r="D4394" s="38">
        <v>50</v>
      </c>
      <c r="E4394" s="38" t="s">
        <v>792</v>
      </c>
    </row>
    <row r="4395" spans="1:5">
      <c r="A4395" s="38" t="s">
        <v>1542</v>
      </c>
      <c r="B4395" s="38" t="s">
        <v>1397</v>
      </c>
      <c r="C4395" s="38" t="s">
        <v>1415</v>
      </c>
      <c r="D4395" s="38">
        <v>50</v>
      </c>
      <c r="E4395" s="38" t="s">
        <v>792</v>
      </c>
    </row>
    <row r="4396" spans="1:5">
      <c r="A4396" s="38" t="s">
        <v>1541</v>
      </c>
      <c r="B4396" s="38" t="s">
        <v>1397</v>
      </c>
      <c r="C4396" s="38" t="s">
        <v>1415</v>
      </c>
      <c r="D4396" s="38">
        <v>50</v>
      </c>
      <c r="E4396" s="38" t="s">
        <v>792</v>
      </c>
    </row>
    <row r="4397" spans="1:5">
      <c r="A4397" s="38" t="s">
        <v>1540</v>
      </c>
      <c r="B4397" s="38" t="s">
        <v>1397</v>
      </c>
      <c r="C4397" s="38" t="s">
        <v>1413</v>
      </c>
      <c r="D4397" s="38">
        <v>50</v>
      </c>
      <c r="E4397" s="38" t="s">
        <v>792</v>
      </c>
    </row>
    <row r="4398" spans="1:5">
      <c r="A4398" s="38" t="s">
        <v>1539</v>
      </c>
      <c r="B4398" s="38" t="s">
        <v>1397</v>
      </c>
      <c r="C4398" s="38" t="s">
        <v>1413</v>
      </c>
      <c r="D4398" s="38">
        <v>50</v>
      </c>
      <c r="E4398" s="38" t="s">
        <v>792</v>
      </c>
    </row>
    <row r="4399" spans="1:5">
      <c r="A4399" s="38" t="s">
        <v>1538</v>
      </c>
      <c r="B4399" s="38" t="s">
        <v>1397</v>
      </c>
      <c r="C4399" s="38" t="s">
        <v>1411</v>
      </c>
      <c r="D4399" s="38">
        <v>50</v>
      </c>
      <c r="E4399" s="38" t="s">
        <v>792</v>
      </c>
    </row>
    <row r="4400" spans="1:5">
      <c r="A4400" s="38" t="s">
        <v>1537</v>
      </c>
      <c r="B4400" s="38" t="s">
        <v>1397</v>
      </c>
      <c r="C4400" s="38" t="s">
        <v>1411</v>
      </c>
      <c r="D4400" s="38">
        <v>50</v>
      </c>
      <c r="E4400" s="38" t="s">
        <v>792</v>
      </c>
    </row>
    <row r="4401" spans="1:5">
      <c r="A4401" s="38" t="s">
        <v>1536</v>
      </c>
      <c r="B4401" s="38" t="s">
        <v>1397</v>
      </c>
      <c r="C4401" s="38" t="s">
        <v>1409</v>
      </c>
      <c r="D4401" s="38">
        <v>50</v>
      </c>
      <c r="E4401" s="38" t="s">
        <v>792</v>
      </c>
    </row>
    <row r="4402" spans="1:5">
      <c r="A4402" s="38" t="s">
        <v>1535</v>
      </c>
      <c r="B4402" s="38" t="s">
        <v>1397</v>
      </c>
      <c r="C4402" s="38" t="s">
        <v>1409</v>
      </c>
      <c r="D4402" s="38">
        <v>50</v>
      </c>
      <c r="E4402" s="38" t="s">
        <v>792</v>
      </c>
    </row>
    <row r="4403" spans="1:5">
      <c r="A4403" s="38" t="s">
        <v>1534</v>
      </c>
      <c r="B4403" s="38" t="s">
        <v>1397</v>
      </c>
      <c r="C4403" s="38" t="s">
        <v>1407</v>
      </c>
      <c r="D4403" s="38">
        <v>50</v>
      </c>
      <c r="E4403" s="38" t="s">
        <v>792</v>
      </c>
    </row>
    <row r="4404" spans="1:5">
      <c r="A4404" s="38" t="s">
        <v>1533</v>
      </c>
      <c r="B4404" s="38" t="s">
        <v>1397</v>
      </c>
      <c r="C4404" s="38" t="s">
        <v>1407</v>
      </c>
      <c r="D4404" s="38">
        <v>50</v>
      </c>
      <c r="E4404" s="38" t="s">
        <v>792</v>
      </c>
    </row>
    <row r="4405" spans="1:5">
      <c r="A4405" s="38" t="s">
        <v>1532</v>
      </c>
      <c r="B4405" s="38" t="s">
        <v>1397</v>
      </c>
      <c r="C4405" s="38" t="s">
        <v>1405</v>
      </c>
      <c r="D4405" s="38">
        <v>50</v>
      </c>
      <c r="E4405" s="38" t="s">
        <v>792</v>
      </c>
    </row>
    <row r="4406" spans="1:5">
      <c r="A4406" s="38" t="s">
        <v>1531</v>
      </c>
      <c r="B4406" s="38" t="s">
        <v>1397</v>
      </c>
      <c r="C4406" s="38" t="s">
        <v>1405</v>
      </c>
      <c r="D4406" s="38">
        <v>50</v>
      </c>
      <c r="E4406" s="38" t="s">
        <v>792</v>
      </c>
    </row>
    <row r="4407" spans="1:5">
      <c r="A4407" s="38" t="s">
        <v>1530</v>
      </c>
      <c r="B4407" s="38" t="s">
        <v>1397</v>
      </c>
      <c r="C4407" s="38" t="s">
        <v>1403</v>
      </c>
      <c r="D4407" s="38">
        <v>50</v>
      </c>
      <c r="E4407" s="38" t="s">
        <v>792</v>
      </c>
    </row>
    <row r="4408" spans="1:5">
      <c r="A4408" s="38" t="s">
        <v>1529</v>
      </c>
      <c r="B4408" s="38" t="s">
        <v>1397</v>
      </c>
      <c r="C4408" s="38" t="s">
        <v>1403</v>
      </c>
      <c r="D4408" s="38">
        <v>50</v>
      </c>
      <c r="E4408" s="38" t="s">
        <v>792</v>
      </c>
    </row>
    <row r="4409" spans="1:5">
      <c r="A4409" s="38" t="s">
        <v>1528</v>
      </c>
      <c r="B4409" s="38" t="s">
        <v>1397</v>
      </c>
      <c r="C4409" s="38" t="s">
        <v>1401</v>
      </c>
      <c r="D4409" s="38">
        <v>50</v>
      </c>
      <c r="E4409" s="38" t="s">
        <v>792</v>
      </c>
    </row>
    <row r="4410" spans="1:5">
      <c r="A4410" s="38" t="s">
        <v>1527</v>
      </c>
      <c r="B4410" s="38" t="s">
        <v>1397</v>
      </c>
      <c r="C4410" s="38" t="s">
        <v>1401</v>
      </c>
      <c r="D4410" s="38">
        <v>50</v>
      </c>
      <c r="E4410" s="38" t="s">
        <v>792</v>
      </c>
    </row>
    <row r="4411" spans="1:5">
      <c r="A4411" s="38" t="s">
        <v>1526</v>
      </c>
      <c r="B4411" s="38" t="s">
        <v>1397</v>
      </c>
      <c r="C4411" s="38" t="s">
        <v>1399</v>
      </c>
      <c r="D4411" s="38">
        <v>50</v>
      </c>
      <c r="E4411" s="38" t="s">
        <v>792</v>
      </c>
    </row>
    <row r="4412" spans="1:5">
      <c r="A4412" s="38" t="s">
        <v>1525</v>
      </c>
      <c r="B4412" s="38" t="s">
        <v>1397</v>
      </c>
      <c r="C4412" s="38" t="s">
        <v>1399</v>
      </c>
      <c r="D4412" s="38">
        <v>50</v>
      </c>
      <c r="E4412" s="38" t="s">
        <v>792</v>
      </c>
    </row>
    <row r="4413" spans="1:5">
      <c r="A4413" s="38" t="s">
        <v>1524</v>
      </c>
      <c r="B4413" s="38" t="s">
        <v>1397</v>
      </c>
      <c r="C4413" s="38" t="s">
        <v>1396</v>
      </c>
      <c r="D4413" s="38">
        <v>50</v>
      </c>
      <c r="E4413" s="38" t="s">
        <v>792</v>
      </c>
    </row>
    <row r="4414" spans="1:5">
      <c r="A4414" s="38" t="s">
        <v>1523</v>
      </c>
      <c r="B4414" s="38" t="s">
        <v>1397</v>
      </c>
      <c r="C4414" s="38" t="s">
        <v>1396</v>
      </c>
      <c r="D4414" s="38">
        <v>50</v>
      </c>
      <c r="E4414" s="38" t="s">
        <v>792</v>
      </c>
    </row>
    <row r="4415" spans="1:5">
      <c r="A4415" s="38" t="s">
        <v>1522</v>
      </c>
      <c r="B4415" s="38" t="s">
        <v>1397</v>
      </c>
      <c r="C4415" s="38" t="s">
        <v>1453</v>
      </c>
      <c r="D4415" s="38">
        <v>50</v>
      </c>
      <c r="E4415" s="38" t="s">
        <v>792</v>
      </c>
    </row>
    <row r="4416" spans="1:5">
      <c r="A4416" s="38" t="s">
        <v>1521</v>
      </c>
      <c r="B4416" s="38" t="s">
        <v>1397</v>
      </c>
      <c r="C4416" s="38" t="s">
        <v>1451</v>
      </c>
      <c r="D4416" s="38">
        <v>50</v>
      </c>
      <c r="E4416" s="38" t="s">
        <v>792</v>
      </c>
    </row>
    <row r="4417" spans="1:5">
      <c r="A4417" s="38" t="s">
        <v>1520</v>
      </c>
      <c r="B4417" s="38" t="s">
        <v>1397</v>
      </c>
      <c r="C4417" s="38" t="s">
        <v>1443</v>
      </c>
      <c r="D4417" s="38">
        <v>50</v>
      </c>
      <c r="E4417" s="38" t="s">
        <v>792</v>
      </c>
    </row>
    <row r="4418" spans="1:5">
      <c r="A4418" s="38" t="s">
        <v>1519</v>
      </c>
      <c r="B4418" s="38" t="s">
        <v>1397</v>
      </c>
      <c r="C4418" s="38" t="s">
        <v>1431</v>
      </c>
      <c r="D4418" s="38">
        <v>50</v>
      </c>
      <c r="E4418" s="38" t="s">
        <v>792</v>
      </c>
    </row>
    <row r="4419" spans="1:5">
      <c r="A4419" s="38" t="s">
        <v>1518</v>
      </c>
      <c r="B4419" s="38" t="s">
        <v>1397</v>
      </c>
      <c r="C4419" s="38" t="s">
        <v>1401</v>
      </c>
      <c r="D4419" s="38">
        <v>50</v>
      </c>
      <c r="E4419" s="38" t="s">
        <v>792</v>
      </c>
    </row>
    <row r="4420" spans="1:5">
      <c r="A4420" s="38" t="s">
        <v>624</v>
      </c>
      <c r="B4420" s="38" t="s">
        <v>1397</v>
      </c>
      <c r="C4420" s="38" t="s">
        <v>1477</v>
      </c>
      <c r="D4420" s="38">
        <v>50</v>
      </c>
      <c r="E4420" s="38" t="s">
        <v>792</v>
      </c>
    </row>
    <row r="4421" spans="1:5">
      <c r="A4421" s="38" t="s">
        <v>1517</v>
      </c>
      <c r="B4421" s="38" t="s">
        <v>1397</v>
      </c>
      <c r="C4421" s="38" t="s">
        <v>1475</v>
      </c>
      <c r="D4421" s="38">
        <v>50</v>
      </c>
      <c r="E4421" s="38" t="s">
        <v>792</v>
      </c>
    </row>
    <row r="4422" spans="1:5">
      <c r="A4422" s="38" t="s">
        <v>1516</v>
      </c>
      <c r="B4422" s="38" t="s">
        <v>1397</v>
      </c>
      <c r="C4422" s="38" t="s">
        <v>1473</v>
      </c>
      <c r="D4422" s="38">
        <v>50</v>
      </c>
      <c r="E4422" s="38" t="s">
        <v>792</v>
      </c>
    </row>
    <row r="4423" spans="1:5">
      <c r="A4423" s="38" t="s">
        <v>1515</v>
      </c>
      <c r="B4423" s="38" t="s">
        <v>1397</v>
      </c>
      <c r="C4423" s="38" t="s">
        <v>1471</v>
      </c>
      <c r="D4423" s="38">
        <v>50</v>
      </c>
      <c r="E4423" s="38" t="s">
        <v>792</v>
      </c>
    </row>
    <row r="4424" spans="1:5">
      <c r="A4424" s="38" t="s">
        <v>1514</v>
      </c>
      <c r="B4424" s="38" t="s">
        <v>1397</v>
      </c>
      <c r="C4424" s="38" t="s">
        <v>1469</v>
      </c>
      <c r="D4424" s="38">
        <v>50</v>
      </c>
      <c r="E4424" s="38" t="s">
        <v>792</v>
      </c>
    </row>
    <row r="4425" spans="1:5">
      <c r="A4425" s="38" t="s">
        <v>1513</v>
      </c>
      <c r="B4425" s="38" t="s">
        <v>1397</v>
      </c>
      <c r="C4425" s="38" t="s">
        <v>1467</v>
      </c>
      <c r="D4425" s="38">
        <v>50</v>
      </c>
      <c r="E4425" s="38" t="s">
        <v>792</v>
      </c>
    </row>
    <row r="4426" spans="1:5">
      <c r="A4426" s="38" t="s">
        <v>1512</v>
      </c>
      <c r="B4426" s="38" t="s">
        <v>1397</v>
      </c>
      <c r="C4426" s="38" t="s">
        <v>1465</v>
      </c>
      <c r="D4426" s="38">
        <v>50</v>
      </c>
      <c r="E4426" s="38" t="s">
        <v>792</v>
      </c>
    </row>
    <row r="4427" spans="1:5">
      <c r="A4427" s="38" t="s">
        <v>1511</v>
      </c>
      <c r="B4427" s="38" t="s">
        <v>1397</v>
      </c>
      <c r="C4427" s="38" t="s">
        <v>1463</v>
      </c>
      <c r="D4427" s="38">
        <v>50</v>
      </c>
      <c r="E4427" s="38" t="s">
        <v>792</v>
      </c>
    </row>
    <row r="4428" spans="1:5">
      <c r="A4428" s="38" t="s">
        <v>1510</v>
      </c>
      <c r="B4428" s="38" t="s">
        <v>1397</v>
      </c>
      <c r="C4428" s="38" t="s">
        <v>1461</v>
      </c>
      <c r="D4428" s="38">
        <v>50</v>
      </c>
      <c r="E4428" s="38" t="s">
        <v>792</v>
      </c>
    </row>
    <row r="4429" spans="1:5">
      <c r="A4429" s="38" t="s">
        <v>1509</v>
      </c>
      <c r="B4429" s="38" t="s">
        <v>1397</v>
      </c>
      <c r="C4429" s="38" t="s">
        <v>1459</v>
      </c>
      <c r="D4429" s="38">
        <v>50</v>
      </c>
      <c r="E4429" s="38" t="s">
        <v>792</v>
      </c>
    </row>
    <row r="4430" spans="1:5">
      <c r="A4430" s="38" t="s">
        <v>1508</v>
      </c>
      <c r="B4430" s="38" t="s">
        <v>1397</v>
      </c>
      <c r="C4430" s="38" t="s">
        <v>1457</v>
      </c>
      <c r="D4430" s="38">
        <v>50</v>
      </c>
      <c r="E4430" s="38" t="s">
        <v>792</v>
      </c>
    </row>
    <row r="4431" spans="1:5">
      <c r="A4431" s="38" t="s">
        <v>1507</v>
      </c>
      <c r="B4431" s="38" t="s">
        <v>1397</v>
      </c>
      <c r="C4431" s="38" t="s">
        <v>1455</v>
      </c>
      <c r="D4431" s="38">
        <v>50</v>
      </c>
      <c r="E4431" s="38" t="s">
        <v>792</v>
      </c>
    </row>
    <row r="4432" spans="1:5">
      <c r="A4432" s="38" t="s">
        <v>1506</v>
      </c>
      <c r="B4432" s="38" t="s">
        <v>1397</v>
      </c>
      <c r="C4432" s="38" t="s">
        <v>1453</v>
      </c>
      <c r="D4432" s="38">
        <v>50</v>
      </c>
      <c r="E4432" s="38" t="s">
        <v>792</v>
      </c>
    </row>
    <row r="4433" spans="1:5">
      <c r="A4433" s="38" t="s">
        <v>1505</v>
      </c>
      <c r="B4433" s="38" t="s">
        <v>1397</v>
      </c>
      <c r="C4433" s="38" t="s">
        <v>1451</v>
      </c>
      <c r="D4433" s="38">
        <v>50</v>
      </c>
      <c r="E4433" s="38" t="s">
        <v>792</v>
      </c>
    </row>
    <row r="4434" spans="1:5">
      <c r="A4434" s="38" t="s">
        <v>1504</v>
      </c>
      <c r="B4434" s="38" t="s">
        <v>1397</v>
      </c>
      <c r="C4434" s="38" t="s">
        <v>1449</v>
      </c>
      <c r="D4434" s="38">
        <v>50</v>
      </c>
      <c r="E4434" s="38" t="s">
        <v>792</v>
      </c>
    </row>
    <row r="4435" spans="1:5">
      <c r="A4435" s="38" t="s">
        <v>1503</v>
      </c>
      <c r="B4435" s="38" t="s">
        <v>1397</v>
      </c>
      <c r="C4435" s="38" t="s">
        <v>1447</v>
      </c>
      <c r="D4435" s="38">
        <v>50</v>
      </c>
      <c r="E4435" s="38" t="s">
        <v>792</v>
      </c>
    </row>
    <row r="4436" spans="1:5">
      <c r="A4436" s="38" t="s">
        <v>1502</v>
      </c>
      <c r="B4436" s="38" t="s">
        <v>1397</v>
      </c>
      <c r="C4436" s="38" t="s">
        <v>1445</v>
      </c>
      <c r="D4436" s="38">
        <v>50</v>
      </c>
      <c r="E4436" s="38" t="s">
        <v>792</v>
      </c>
    </row>
    <row r="4437" spans="1:5">
      <c r="A4437" s="38" t="s">
        <v>1501</v>
      </c>
      <c r="B4437" s="38" t="s">
        <v>1397</v>
      </c>
      <c r="C4437" s="38" t="s">
        <v>1443</v>
      </c>
      <c r="D4437" s="38">
        <v>50</v>
      </c>
      <c r="E4437" s="38" t="s">
        <v>792</v>
      </c>
    </row>
    <row r="4438" spans="1:5">
      <c r="A4438" s="38" t="s">
        <v>1500</v>
      </c>
      <c r="B4438" s="38" t="s">
        <v>1397</v>
      </c>
      <c r="C4438" s="38" t="s">
        <v>1441</v>
      </c>
      <c r="D4438" s="38">
        <v>50</v>
      </c>
      <c r="E4438" s="38" t="s">
        <v>792</v>
      </c>
    </row>
    <row r="4439" spans="1:5">
      <c r="A4439" s="38" t="s">
        <v>1499</v>
      </c>
      <c r="B4439" s="38" t="s">
        <v>1397</v>
      </c>
      <c r="C4439" s="38" t="s">
        <v>1439</v>
      </c>
      <c r="D4439" s="38">
        <v>50</v>
      </c>
      <c r="E4439" s="38" t="s">
        <v>792</v>
      </c>
    </row>
    <row r="4440" spans="1:5">
      <c r="A4440" s="38" t="s">
        <v>1498</v>
      </c>
      <c r="B4440" s="38" t="s">
        <v>1397</v>
      </c>
      <c r="C4440" s="38" t="s">
        <v>1437</v>
      </c>
      <c r="D4440" s="38">
        <v>50</v>
      </c>
      <c r="E4440" s="38" t="s">
        <v>792</v>
      </c>
    </row>
    <row r="4441" spans="1:5">
      <c r="A4441" s="38" t="s">
        <v>1497</v>
      </c>
      <c r="B4441" s="38" t="s">
        <v>1397</v>
      </c>
      <c r="C4441" s="38" t="s">
        <v>1435</v>
      </c>
      <c r="D4441" s="38">
        <v>50</v>
      </c>
      <c r="E4441" s="38" t="s">
        <v>792</v>
      </c>
    </row>
    <row r="4442" spans="1:5">
      <c r="A4442" s="38" t="s">
        <v>1496</v>
      </c>
      <c r="B4442" s="38" t="s">
        <v>1397</v>
      </c>
      <c r="C4442" s="38" t="s">
        <v>1433</v>
      </c>
      <c r="D4442" s="38">
        <v>50</v>
      </c>
      <c r="E4442" s="38" t="s">
        <v>792</v>
      </c>
    </row>
    <row r="4443" spans="1:5">
      <c r="A4443" s="38" t="s">
        <v>1495</v>
      </c>
      <c r="B4443" s="38" t="s">
        <v>1397</v>
      </c>
      <c r="C4443" s="38" t="s">
        <v>1431</v>
      </c>
      <c r="D4443" s="38">
        <v>50</v>
      </c>
      <c r="E4443" s="38" t="s">
        <v>792</v>
      </c>
    </row>
    <row r="4444" spans="1:5">
      <c r="A4444" s="38" t="s">
        <v>1494</v>
      </c>
      <c r="B4444" s="38" t="s">
        <v>1397</v>
      </c>
      <c r="C4444" s="38" t="s">
        <v>1429</v>
      </c>
      <c r="D4444" s="38">
        <v>50</v>
      </c>
      <c r="E4444" s="38" t="s">
        <v>792</v>
      </c>
    </row>
    <row r="4445" spans="1:5">
      <c r="A4445" s="38" t="s">
        <v>1493</v>
      </c>
      <c r="B4445" s="38" t="s">
        <v>1397</v>
      </c>
      <c r="C4445" s="38" t="s">
        <v>1427</v>
      </c>
      <c r="D4445" s="38">
        <v>50</v>
      </c>
      <c r="E4445" s="38" t="s">
        <v>792</v>
      </c>
    </row>
    <row r="4446" spans="1:5">
      <c r="A4446" s="38" t="s">
        <v>1492</v>
      </c>
      <c r="B4446" s="38" t="s">
        <v>1397</v>
      </c>
      <c r="C4446" s="38" t="s">
        <v>1425</v>
      </c>
      <c r="D4446" s="38">
        <v>50</v>
      </c>
      <c r="E4446" s="38" t="s">
        <v>792</v>
      </c>
    </row>
    <row r="4447" spans="1:5">
      <c r="A4447" s="38" t="s">
        <v>1491</v>
      </c>
      <c r="B4447" s="38" t="s">
        <v>1397</v>
      </c>
      <c r="C4447" s="38" t="s">
        <v>1423</v>
      </c>
      <c r="D4447" s="38">
        <v>50</v>
      </c>
      <c r="E4447" s="38" t="s">
        <v>792</v>
      </c>
    </row>
    <row r="4448" spans="1:5">
      <c r="A4448" s="38" t="s">
        <v>1490</v>
      </c>
      <c r="B4448" s="38" t="s">
        <v>1397</v>
      </c>
      <c r="C4448" s="38" t="s">
        <v>1421</v>
      </c>
      <c r="D4448" s="38">
        <v>50</v>
      </c>
      <c r="E4448" s="38" t="s">
        <v>792</v>
      </c>
    </row>
    <row r="4449" spans="1:5">
      <c r="A4449" s="38" t="s">
        <v>1489</v>
      </c>
      <c r="B4449" s="38" t="s">
        <v>1397</v>
      </c>
      <c r="C4449" s="38" t="s">
        <v>1419</v>
      </c>
      <c r="D4449" s="38">
        <v>50</v>
      </c>
      <c r="E4449" s="38" t="s">
        <v>792</v>
      </c>
    </row>
    <row r="4450" spans="1:5">
      <c r="A4450" s="38" t="s">
        <v>1488</v>
      </c>
      <c r="B4450" s="38" t="s">
        <v>1397</v>
      </c>
      <c r="C4450" s="38" t="s">
        <v>1417</v>
      </c>
      <c r="D4450" s="38">
        <v>50</v>
      </c>
      <c r="E4450" s="38" t="s">
        <v>792</v>
      </c>
    </row>
    <row r="4451" spans="1:5">
      <c r="A4451" s="38" t="s">
        <v>1487</v>
      </c>
      <c r="B4451" s="38" t="s">
        <v>1397</v>
      </c>
      <c r="C4451" s="38" t="s">
        <v>1415</v>
      </c>
      <c r="D4451" s="38">
        <v>50</v>
      </c>
      <c r="E4451" s="38" t="s">
        <v>792</v>
      </c>
    </row>
    <row r="4452" spans="1:5">
      <c r="A4452" s="38" t="s">
        <v>1486</v>
      </c>
      <c r="B4452" s="38" t="s">
        <v>1397</v>
      </c>
      <c r="C4452" s="38" t="s">
        <v>1413</v>
      </c>
      <c r="D4452" s="38">
        <v>50</v>
      </c>
      <c r="E4452" s="38" t="s">
        <v>792</v>
      </c>
    </row>
    <row r="4453" spans="1:5">
      <c r="A4453" s="38" t="s">
        <v>1485</v>
      </c>
      <c r="B4453" s="38" t="s">
        <v>1397</v>
      </c>
      <c r="C4453" s="38" t="s">
        <v>1411</v>
      </c>
      <c r="D4453" s="38">
        <v>50</v>
      </c>
      <c r="E4453" s="38" t="s">
        <v>792</v>
      </c>
    </row>
    <row r="4454" spans="1:5">
      <c r="A4454" s="38" t="s">
        <v>1484</v>
      </c>
      <c r="B4454" s="38" t="s">
        <v>1397</v>
      </c>
      <c r="C4454" s="38" t="s">
        <v>1409</v>
      </c>
      <c r="D4454" s="38">
        <v>50</v>
      </c>
      <c r="E4454" s="38" t="s">
        <v>792</v>
      </c>
    </row>
    <row r="4455" spans="1:5">
      <c r="A4455" s="38" t="s">
        <v>1483</v>
      </c>
      <c r="B4455" s="38" t="s">
        <v>1397</v>
      </c>
      <c r="C4455" s="38" t="s">
        <v>1407</v>
      </c>
      <c r="D4455" s="38">
        <v>50</v>
      </c>
      <c r="E4455" s="38" t="s">
        <v>792</v>
      </c>
    </row>
    <row r="4456" spans="1:5">
      <c r="A4456" s="38" t="s">
        <v>1482</v>
      </c>
      <c r="B4456" s="38" t="s">
        <v>1397</v>
      </c>
      <c r="C4456" s="38" t="s">
        <v>1405</v>
      </c>
      <c r="D4456" s="38">
        <v>50</v>
      </c>
      <c r="E4456" s="38" t="s">
        <v>792</v>
      </c>
    </row>
    <row r="4457" spans="1:5">
      <c r="A4457" s="38" t="s">
        <v>1481</v>
      </c>
      <c r="B4457" s="38" t="s">
        <v>1397</v>
      </c>
      <c r="C4457" s="38" t="s">
        <v>1403</v>
      </c>
      <c r="D4457" s="38">
        <v>50</v>
      </c>
      <c r="E4457" s="38" t="s">
        <v>792</v>
      </c>
    </row>
    <row r="4458" spans="1:5">
      <c r="A4458" s="38" t="s">
        <v>1480</v>
      </c>
      <c r="B4458" s="38" t="s">
        <v>1397</v>
      </c>
      <c r="C4458" s="38" t="s">
        <v>1401</v>
      </c>
      <c r="D4458" s="38">
        <v>50</v>
      </c>
      <c r="E4458" s="38" t="s">
        <v>792</v>
      </c>
    </row>
    <row r="4459" spans="1:5">
      <c r="A4459" s="38" t="s">
        <v>1479</v>
      </c>
      <c r="B4459" s="38" t="s">
        <v>1397</v>
      </c>
      <c r="C4459" s="38" t="s">
        <v>1399</v>
      </c>
      <c r="D4459" s="38">
        <v>50</v>
      </c>
      <c r="E4459" s="38" t="s">
        <v>792</v>
      </c>
    </row>
    <row r="4460" spans="1:5">
      <c r="A4460" s="38" t="s">
        <v>1478</v>
      </c>
      <c r="B4460" s="38" t="s">
        <v>1397</v>
      </c>
      <c r="C4460" s="38" t="s">
        <v>1396</v>
      </c>
      <c r="D4460" s="38">
        <v>50</v>
      </c>
      <c r="E4460" s="38" t="s">
        <v>792</v>
      </c>
    </row>
    <row r="4461" spans="1:5">
      <c r="A4461" s="38" t="s">
        <v>625</v>
      </c>
      <c r="B4461" s="38" t="s">
        <v>1397</v>
      </c>
      <c r="C4461" s="38" t="s">
        <v>1477</v>
      </c>
      <c r="D4461" s="38">
        <v>50</v>
      </c>
      <c r="E4461" s="38" t="s">
        <v>792</v>
      </c>
    </row>
    <row r="4462" spans="1:5">
      <c r="A4462" s="38" t="s">
        <v>1476</v>
      </c>
      <c r="B4462" s="38" t="s">
        <v>1397</v>
      </c>
      <c r="C4462" s="38" t="s">
        <v>1475</v>
      </c>
      <c r="D4462" s="38">
        <v>50</v>
      </c>
      <c r="E4462" s="38" t="s">
        <v>792</v>
      </c>
    </row>
    <row r="4463" spans="1:5">
      <c r="A4463" s="38" t="s">
        <v>1474</v>
      </c>
      <c r="B4463" s="38" t="s">
        <v>1397</v>
      </c>
      <c r="C4463" s="38" t="s">
        <v>1473</v>
      </c>
      <c r="D4463" s="38">
        <v>50</v>
      </c>
      <c r="E4463" s="38" t="s">
        <v>792</v>
      </c>
    </row>
    <row r="4464" spans="1:5">
      <c r="A4464" s="38" t="s">
        <v>1472</v>
      </c>
      <c r="B4464" s="38" t="s">
        <v>1397</v>
      </c>
      <c r="C4464" s="38" t="s">
        <v>1471</v>
      </c>
      <c r="D4464" s="38">
        <v>50</v>
      </c>
      <c r="E4464" s="38" t="s">
        <v>792</v>
      </c>
    </row>
    <row r="4465" spans="1:5">
      <c r="A4465" s="38" t="s">
        <v>1470</v>
      </c>
      <c r="B4465" s="38" t="s">
        <v>1397</v>
      </c>
      <c r="C4465" s="38" t="s">
        <v>1469</v>
      </c>
      <c r="D4465" s="38">
        <v>50</v>
      </c>
      <c r="E4465" s="38" t="s">
        <v>792</v>
      </c>
    </row>
    <row r="4466" spans="1:5">
      <c r="A4466" s="38" t="s">
        <v>1468</v>
      </c>
      <c r="B4466" s="38" t="s">
        <v>1397</v>
      </c>
      <c r="C4466" s="38" t="s">
        <v>1467</v>
      </c>
      <c r="D4466" s="38">
        <v>50</v>
      </c>
      <c r="E4466" s="38" t="s">
        <v>792</v>
      </c>
    </row>
    <row r="4467" spans="1:5">
      <c r="A4467" s="38" t="s">
        <v>1466</v>
      </c>
      <c r="B4467" s="38" t="s">
        <v>1397</v>
      </c>
      <c r="C4467" s="38" t="s">
        <v>1465</v>
      </c>
      <c r="D4467" s="38">
        <v>50</v>
      </c>
      <c r="E4467" s="38" t="s">
        <v>792</v>
      </c>
    </row>
    <row r="4468" spans="1:5">
      <c r="A4468" s="38" t="s">
        <v>1464</v>
      </c>
      <c r="B4468" s="38" t="s">
        <v>1397</v>
      </c>
      <c r="C4468" s="38" t="s">
        <v>1463</v>
      </c>
      <c r="D4468" s="38">
        <v>50</v>
      </c>
      <c r="E4468" s="38" t="s">
        <v>792</v>
      </c>
    </row>
    <row r="4469" spans="1:5">
      <c r="A4469" s="38" t="s">
        <v>1462</v>
      </c>
      <c r="B4469" s="38" t="s">
        <v>1397</v>
      </c>
      <c r="C4469" s="38" t="s">
        <v>1461</v>
      </c>
      <c r="D4469" s="38">
        <v>50</v>
      </c>
      <c r="E4469" s="38" t="s">
        <v>792</v>
      </c>
    </row>
    <row r="4470" spans="1:5">
      <c r="A4470" s="38" t="s">
        <v>1460</v>
      </c>
      <c r="B4470" s="38" t="s">
        <v>1397</v>
      </c>
      <c r="C4470" s="38" t="s">
        <v>1459</v>
      </c>
      <c r="D4470" s="38">
        <v>50</v>
      </c>
      <c r="E4470" s="38" t="s">
        <v>792</v>
      </c>
    </row>
    <row r="4471" spans="1:5">
      <c r="A4471" s="38" t="s">
        <v>1458</v>
      </c>
      <c r="B4471" s="38" t="s">
        <v>1397</v>
      </c>
      <c r="C4471" s="38" t="s">
        <v>1457</v>
      </c>
      <c r="D4471" s="38">
        <v>50</v>
      </c>
      <c r="E4471" s="38" t="s">
        <v>792</v>
      </c>
    </row>
    <row r="4472" spans="1:5">
      <c r="A4472" s="38" t="s">
        <v>1456</v>
      </c>
      <c r="B4472" s="38" t="s">
        <v>1397</v>
      </c>
      <c r="C4472" s="38" t="s">
        <v>1455</v>
      </c>
      <c r="D4472" s="38">
        <v>50</v>
      </c>
      <c r="E4472" s="38" t="s">
        <v>792</v>
      </c>
    </row>
    <row r="4473" spans="1:5">
      <c r="A4473" s="38" t="s">
        <v>1454</v>
      </c>
      <c r="B4473" s="38" t="s">
        <v>1397</v>
      </c>
      <c r="C4473" s="38" t="s">
        <v>1453</v>
      </c>
      <c r="D4473" s="38">
        <v>50</v>
      </c>
      <c r="E4473" s="38" t="s">
        <v>792</v>
      </c>
    </row>
    <row r="4474" spans="1:5">
      <c r="A4474" s="38" t="s">
        <v>1452</v>
      </c>
      <c r="B4474" s="38" t="s">
        <v>1397</v>
      </c>
      <c r="C4474" s="38" t="s">
        <v>1451</v>
      </c>
      <c r="D4474" s="38">
        <v>50</v>
      </c>
      <c r="E4474" s="38" t="s">
        <v>792</v>
      </c>
    </row>
    <row r="4475" spans="1:5">
      <c r="A4475" s="38" t="s">
        <v>1450</v>
      </c>
      <c r="B4475" s="38" t="s">
        <v>1397</v>
      </c>
      <c r="C4475" s="38" t="s">
        <v>1449</v>
      </c>
      <c r="D4475" s="38">
        <v>50</v>
      </c>
      <c r="E4475" s="38" t="s">
        <v>792</v>
      </c>
    </row>
    <row r="4476" spans="1:5">
      <c r="A4476" s="38" t="s">
        <v>1448</v>
      </c>
      <c r="B4476" s="38" t="s">
        <v>1397</v>
      </c>
      <c r="C4476" s="38" t="s">
        <v>1447</v>
      </c>
      <c r="D4476" s="38">
        <v>50</v>
      </c>
      <c r="E4476" s="38" t="s">
        <v>792</v>
      </c>
    </row>
    <row r="4477" spans="1:5">
      <c r="A4477" s="38" t="s">
        <v>1446</v>
      </c>
      <c r="B4477" s="38" t="s">
        <v>1397</v>
      </c>
      <c r="C4477" s="38" t="s">
        <v>1445</v>
      </c>
      <c r="D4477" s="38">
        <v>50</v>
      </c>
      <c r="E4477" s="38" t="s">
        <v>792</v>
      </c>
    </row>
    <row r="4478" spans="1:5">
      <c r="A4478" s="38" t="s">
        <v>1444</v>
      </c>
      <c r="B4478" s="38" t="s">
        <v>1397</v>
      </c>
      <c r="C4478" s="38" t="s">
        <v>1443</v>
      </c>
      <c r="D4478" s="38">
        <v>50</v>
      </c>
      <c r="E4478" s="38" t="s">
        <v>792</v>
      </c>
    </row>
    <row r="4479" spans="1:5">
      <c r="A4479" s="38" t="s">
        <v>1442</v>
      </c>
      <c r="B4479" s="38" t="s">
        <v>1397</v>
      </c>
      <c r="C4479" s="38" t="s">
        <v>1441</v>
      </c>
      <c r="D4479" s="38">
        <v>50</v>
      </c>
      <c r="E4479" s="38" t="s">
        <v>792</v>
      </c>
    </row>
    <row r="4480" spans="1:5">
      <c r="A4480" s="38" t="s">
        <v>1440</v>
      </c>
      <c r="B4480" s="38" t="s">
        <v>1397</v>
      </c>
      <c r="C4480" s="38" t="s">
        <v>1439</v>
      </c>
      <c r="D4480" s="38">
        <v>50</v>
      </c>
      <c r="E4480" s="38" t="s">
        <v>792</v>
      </c>
    </row>
    <row r="4481" spans="1:5">
      <c r="A4481" s="38" t="s">
        <v>1438</v>
      </c>
      <c r="B4481" s="38" t="s">
        <v>1397</v>
      </c>
      <c r="C4481" s="38" t="s">
        <v>1437</v>
      </c>
      <c r="D4481" s="38">
        <v>50</v>
      </c>
      <c r="E4481" s="38" t="s">
        <v>792</v>
      </c>
    </row>
    <row r="4482" spans="1:5">
      <c r="A4482" s="38" t="s">
        <v>1436</v>
      </c>
      <c r="B4482" s="38" t="s">
        <v>1397</v>
      </c>
      <c r="C4482" s="38" t="s">
        <v>1435</v>
      </c>
      <c r="D4482" s="38">
        <v>50</v>
      </c>
      <c r="E4482" s="38" t="s">
        <v>792</v>
      </c>
    </row>
    <row r="4483" spans="1:5">
      <c r="A4483" s="38" t="s">
        <v>1434</v>
      </c>
      <c r="B4483" s="38" t="s">
        <v>1397</v>
      </c>
      <c r="C4483" s="38" t="s">
        <v>1433</v>
      </c>
      <c r="D4483" s="38">
        <v>50</v>
      </c>
      <c r="E4483" s="38" t="s">
        <v>792</v>
      </c>
    </row>
    <row r="4484" spans="1:5">
      <c r="A4484" s="38" t="s">
        <v>1432</v>
      </c>
      <c r="B4484" s="38" t="s">
        <v>1397</v>
      </c>
      <c r="C4484" s="38" t="s">
        <v>1431</v>
      </c>
      <c r="D4484" s="38">
        <v>50</v>
      </c>
      <c r="E4484" s="38" t="s">
        <v>792</v>
      </c>
    </row>
    <row r="4485" spans="1:5">
      <c r="A4485" s="38" t="s">
        <v>1430</v>
      </c>
      <c r="B4485" s="38" t="s">
        <v>1397</v>
      </c>
      <c r="C4485" s="38" t="s">
        <v>1429</v>
      </c>
      <c r="D4485" s="38">
        <v>50</v>
      </c>
      <c r="E4485" s="38" t="s">
        <v>792</v>
      </c>
    </row>
    <row r="4486" spans="1:5">
      <c r="A4486" s="38" t="s">
        <v>1428</v>
      </c>
      <c r="B4486" s="38" t="s">
        <v>1397</v>
      </c>
      <c r="C4486" s="38" t="s">
        <v>1427</v>
      </c>
      <c r="D4486" s="38">
        <v>50</v>
      </c>
      <c r="E4486" s="38" t="s">
        <v>792</v>
      </c>
    </row>
    <row r="4487" spans="1:5">
      <c r="A4487" s="38" t="s">
        <v>1426</v>
      </c>
      <c r="B4487" s="38" t="s">
        <v>1397</v>
      </c>
      <c r="C4487" s="38" t="s">
        <v>1425</v>
      </c>
      <c r="D4487" s="38">
        <v>50</v>
      </c>
      <c r="E4487" s="38" t="s">
        <v>792</v>
      </c>
    </row>
    <row r="4488" spans="1:5">
      <c r="A4488" s="38" t="s">
        <v>1424</v>
      </c>
      <c r="B4488" s="38" t="s">
        <v>1397</v>
      </c>
      <c r="C4488" s="38" t="s">
        <v>1423</v>
      </c>
      <c r="D4488" s="38">
        <v>50</v>
      </c>
      <c r="E4488" s="38" t="s">
        <v>792</v>
      </c>
    </row>
    <row r="4489" spans="1:5">
      <c r="A4489" s="38" t="s">
        <v>1422</v>
      </c>
      <c r="B4489" s="38" t="s">
        <v>1397</v>
      </c>
      <c r="C4489" s="38" t="s">
        <v>1421</v>
      </c>
      <c r="D4489" s="38">
        <v>50</v>
      </c>
      <c r="E4489" s="38" t="s">
        <v>792</v>
      </c>
    </row>
    <row r="4490" spans="1:5">
      <c r="A4490" s="38" t="s">
        <v>1420</v>
      </c>
      <c r="B4490" s="38" t="s">
        <v>1397</v>
      </c>
      <c r="C4490" s="38" t="s">
        <v>1419</v>
      </c>
      <c r="D4490" s="38">
        <v>50</v>
      </c>
      <c r="E4490" s="38" t="s">
        <v>792</v>
      </c>
    </row>
    <row r="4491" spans="1:5">
      <c r="A4491" s="38" t="s">
        <v>1418</v>
      </c>
      <c r="B4491" s="38" t="s">
        <v>1397</v>
      </c>
      <c r="C4491" s="38" t="s">
        <v>1417</v>
      </c>
      <c r="D4491" s="38">
        <v>50</v>
      </c>
      <c r="E4491" s="38" t="s">
        <v>792</v>
      </c>
    </row>
    <row r="4492" spans="1:5">
      <c r="A4492" s="38" t="s">
        <v>1416</v>
      </c>
      <c r="B4492" s="38" t="s">
        <v>1397</v>
      </c>
      <c r="C4492" s="38" t="s">
        <v>1415</v>
      </c>
      <c r="D4492" s="38">
        <v>50</v>
      </c>
      <c r="E4492" s="38" t="s">
        <v>792</v>
      </c>
    </row>
    <row r="4493" spans="1:5">
      <c r="A4493" s="38" t="s">
        <v>1414</v>
      </c>
      <c r="B4493" s="38" t="s">
        <v>1397</v>
      </c>
      <c r="C4493" s="38" t="s">
        <v>1413</v>
      </c>
      <c r="D4493" s="38">
        <v>50</v>
      </c>
      <c r="E4493" s="38" t="s">
        <v>792</v>
      </c>
    </row>
    <row r="4494" spans="1:5">
      <c r="A4494" s="38" t="s">
        <v>1412</v>
      </c>
      <c r="B4494" s="38" t="s">
        <v>1397</v>
      </c>
      <c r="C4494" s="38" t="s">
        <v>1411</v>
      </c>
      <c r="D4494" s="38">
        <v>50</v>
      </c>
      <c r="E4494" s="38" t="s">
        <v>792</v>
      </c>
    </row>
    <row r="4495" spans="1:5">
      <c r="A4495" s="38" t="s">
        <v>1410</v>
      </c>
      <c r="B4495" s="38" t="s">
        <v>1397</v>
      </c>
      <c r="C4495" s="38" t="s">
        <v>1409</v>
      </c>
      <c r="D4495" s="38">
        <v>50</v>
      </c>
      <c r="E4495" s="38" t="s">
        <v>792</v>
      </c>
    </row>
    <row r="4496" spans="1:5">
      <c r="A4496" s="38" t="s">
        <v>1408</v>
      </c>
      <c r="B4496" s="38" t="s">
        <v>1397</v>
      </c>
      <c r="C4496" s="38" t="s">
        <v>1407</v>
      </c>
      <c r="D4496" s="38">
        <v>50</v>
      </c>
      <c r="E4496" s="38" t="s">
        <v>792</v>
      </c>
    </row>
    <row r="4497" spans="1:5">
      <c r="A4497" s="38" t="s">
        <v>1406</v>
      </c>
      <c r="B4497" s="38" t="s">
        <v>1397</v>
      </c>
      <c r="C4497" s="38" t="s">
        <v>1405</v>
      </c>
      <c r="D4497" s="38">
        <v>50</v>
      </c>
      <c r="E4497" s="38" t="s">
        <v>792</v>
      </c>
    </row>
    <row r="4498" spans="1:5">
      <c r="A4498" s="38" t="s">
        <v>1404</v>
      </c>
      <c r="B4498" s="38" t="s">
        <v>1397</v>
      </c>
      <c r="C4498" s="38" t="s">
        <v>1403</v>
      </c>
      <c r="D4498" s="38">
        <v>50</v>
      </c>
      <c r="E4498" s="38" t="s">
        <v>792</v>
      </c>
    </row>
    <row r="4499" spans="1:5">
      <c r="A4499" s="38" t="s">
        <v>1402</v>
      </c>
      <c r="B4499" s="38" t="s">
        <v>1397</v>
      </c>
      <c r="C4499" s="38" t="s">
        <v>1401</v>
      </c>
      <c r="D4499" s="38">
        <v>50</v>
      </c>
      <c r="E4499" s="38" t="s">
        <v>792</v>
      </c>
    </row>
    <row r="4500" spans="1:5">
      <c r="A4500" s="38" t="s">
        <v>1400</v>
      </c>
      <c r="B4500" s="38" t="s">
        <v>1397</v>
      </c>
      <c r="C4500" s="38" t="s">
        <v>1399</v>
      </c>
      <c r="D4500" s="38">
        <v>50</v>
      </c>
      <c r="E4500" s="38" t="s">
        <v>792</v>
      </c>
    </row>
    <row r="4501" spans="1:5">
      <c r="A4501" s="38" t="s">
        <v>1398</v>
      </c>
      <c r="B4501" s="38" t="s">
        <v>1397</v>
      </c>
      <c r="C4501" s="38" t="s">
        <v>1396</v>
      </c>
      <c r="D4501" s="38">
        <v>50</v>
      </c>
      <c r="E4501" s="38" t="s">
        <v>792</v>
      </c>
    </row>
    <row r="4502" spans="1:5">
      <c r="A4502" s="38" t="s">
        <v>1395</v>
      </c>
      <c r="B4502" s="38" t="s">
        <v>1355</v>
      </c>
      <c r="C4502" s="38" t="s">
        <v>1387</v>
      </c>
      <c r="D4502" s="38">
        <v>50</v>
      </c>
      <c r="E4502" s="38" t="s">
        <v>792</v>
      </c>
    </row>
    <row r="4503" spans="1:5">
      <c r="A4503" s="38" t="s">
        <v>1394</v>
      </c>
      <c r="B4503" s="38" t="s">
        <v>1355</v>
      </c>
      <c r="C4503" s="38" t="s">
        <v>1385</v>
      </c>
      <c r="D4503" s="38">
        <v>50</v>
      </c>
      <c r="E4503" s="38" t="s">
        <v>792</v>
      </c>
    </row>
    <row r="4504" spans="1:5">
      <c r="A4504" s="38" t="s">
        <v>1393</v>
      </c>
      <c r="B4504" s="38" t="s">
        <v>1355</v>
      </c>
      <c r="C4504" s="38" t="s">
        <v>1383</v>
      </c>
      <c r="D4504" s="38">
        <v>50</v>
      </c>
      <c r="E4504" s="38" t="s">
        <v>792</v>
      </c>
    </row>
    <row r="4505" spans="1:5">
      <c r="A4505" s="38" t="s">
        <v>1392</v>
      </c>
      <c r="B4505" s="38" t="s">
        <v>1355</v>
      </c>
      <c r="C4505" s="38" t="s">
        <v>1381</v>
      </c>
      <c r="D4505" s="38">
        <v>50</v>
      </c>
      <c r="E4505" s="38" t="s">
        <v>792</v>
      </c>
    </row>
    <row r="4506" spans="1:5">
      <c r="A4506" s="38" t="s">
        <v>1391</v>
      </c>
      <c r="B4506" s="38" t="s">
        <v>1355</v>
      </c>
      <c r="C4506" s="38" t="s">
        <v>1379</v>
      </c>
      <c r="D4506" s="38">
        <v>50</v>
      </c>
      <c r="E4506" s="38" t="s">
        <v>792</v>
      </c>
    </row>
    <row r="4507" spans="1:5">
      <c r="A4507" s="38" t="s">
        <v>1390</v>
      </c>
      <c r="B4507" s="38" t="s">
        <v>1355</v>
      </c>
      <c r="C4507" s="38" t="s">
        <v>1373</v>
      </c>
      <c r="D4507" s="38">
        <v>50</v>
      </c>
      <c r="E4507" s="38" t="s">
        <v>792</v>
      </c>
    </row>
    <row r="4508" spans="1:5">
      <c r="A4508" s="38" t="s">
        <v>1389</v>
      </c>
      <c r="B4508" s="38" t="s">
        <v>1355</v>
      </c>
      <c r="C4508" s="38" t="s">
        <v>1371</v>
      </c>
      <c r="D4508" s="38">
        <v>50</v>
      </c>
      <c r="E4508" s="38" t="s">
        <v>792</v>
      </c>
    </row>
    <row r="4509" spans="1:5">
      <c r="A4509" s="38" t="s">
        <v>1388</v>
      </c>
      <c r="B4509" s="38" t="s">
        <v>1355</v>
      </c>
      <c r="C4509" s="38" t="s">
        <v>1387</v>
      </c>
      <c r="D4509" s="38">
        <v>50</v>
      </c>
      <c r="E4509" s="38" t="s">
        <v>792</v>
      </c>
    </row>
    <row r="4510" spans="1:5">
      <c r="A4510" s="38" t="s">
        <v>1386</v>
      </c>
      <c r="B4510" s="38" t="s">
        <v>1355</v>
      </c>
      <c r="C4510" s="38" t="s">
        <v>1385</v>
      </c>
      <c r="D4510" s="38">
        <v>50</v>
      </c>
      <c r="E4510" s="38" t="s">
        <v>792</v>
      </c>
    </row>
    <row r="4511" spans="1:5">
      <c r="A4511" s="38" t="s">
        <v>1384</v>
      </c>
      <c r="B4511" s="38" t="s">
        <v>1355</v>
      </c>
      <c r="C4511" s="38" t="s">
        <v>1383</v>
      </c>
      <c r="D4511" s="38">
        <v>50</v>
      </c>
      <c r="E4511" s="38" t="s">
        <v>792</v>
      </c>
    </row>
    <row r="4512" spans="1:5">
      <c r="A4512" s="38" t="s">
        <v>1382</v>
      </c>
      <c r="B4512" s="38" t="s">
        <v>1355</v>
      </c>
      <c r="C4512" s="38" t="s">
        <v>1381</v>
      </c>
      <c r="D4512" s="38">
        <v>50</v>
      </c>
      <c r="E4512" s="38" t="s">
        <v>792</v>
      </c>
    </row>
    <row r="4513" spans="1:5">
      <c r="A4513" s="38" t="s">
        <v>1380</v>
      </c>
      <c r="B4513" s="38" t="s">
        <v>1355</v>
      </c>
      <c r="C4513" s="38" t="s">
        <v>1379</v>
      </c>
      <c r="D4513" s="38">
        <v>50</v>
      </c>
      <c r="E4513" s="38" t="s">
        <v>792</v>
      </c>
    </row>
    <row r="4514" spans="1:5">
      <c r="A4514" s="38" t="s">
        <v>1378</v>
      </c>
      <c r="B4514" s="38" t="s">
        <v>1355</v>
      </c>
      <c r="C4514" s="38" t="s">
        <v>1377</v>
      </c>
      <c r="D4514" s="38">
        <v>50</v>
      </c>
      <c r="E4514" s="38" t="s">
        <v>792</v>
      </c>
    </row>
    <row r="4515" spans="1:5">
      <c r="A4515" s="38" t="s">
        <v>1376</v>
      </c>
      <c r="B4515" s="38" t="s">
        <v>1355</v>
      </c>
      <c r="C4515" s="38" t="s">
        <v>1375</v>
      </c>
      <c r="D4515" s="38">
        <v>50</v>
      </c>
      <c r="E4515" s="38" t="s">
        <v>792</v>
      </c>
    </row>
    <row r="4516" spans="1:5">
      <c r="A4516" s="38" t="s">
        <v>1374</v>
      </c>
      <c r="B4516" s="38" t="s">
        <v>1355</v>
      </c>
      <c r="C4516" s="38" t="s">
        <v>1373</v>
      </c>
      <c r="D4516" s="38">
        <v>50</v>
      </c>
      <c r="E4516" s="38" t="s">
        <v>792</v>
      </c>
    </row>
    <row r="4517" spans="1:5">
      <c r="A4517" s="38" t="s">
        <v>1372</v>
      </c>
      <c r="B4517" s="38" t="s">
        <v>1355</v>
      </c>
      <c r="C4517" s="38" t="s">
        <v>1371</v>
      </c>
      <c r="D4517" s="38">
        <v>50</v>
      </c>
      <c r="E4517" s="38" t="s">
        <v>792</v>
      </c>
    </row>
    <row r="4518" spans="1:5">
      <c r="A4518" s="38" t="s">
        <v>494</v>
      </c>
      <c r="B4518" s="38" t="s">
        <v>1355</v>
      </c>
      <c r="C4518" s="38" t="s">
        <v>1361</v>
      </c>
      <c r="D4518" s="38">
        <v>50</v>
      </c>
      <c r="E4518" s="38" t="s">
        <v>792</v>
      </c>
    </row>
    <row r="4519" spans="1:5">
      <c r="A4519" s="38" t="s">
        <v>1370</v>
      </c>
      <c r="B4519" s="38" t="s">
        <v>1355</v>
      </c>
      <c r="C4519" s="38" t="s">
        <v>1361</v>
      </c>
      <c r="D4519" s="38">
        <v>50</v>
      </c>
      <c r="E4519" s="38" t="s">
        <v>792</v>
      </c>
    </row>
    <row r="4520" spans="1:5">
      <c r="A4520" s="38" t="s">
        <v>497</v>
      </c>
      <c r="B4520" s="38" t="s">
        <v>1355</v>
      </c>
      <c r="C4520" s="38" t="s">
        <v>1360</v>
      </c>
      <c r="D4520" s="38">
        <v>50</v>
      </c>
      <c r="E4520" s="38" t="s">
        <v>792</v>
      </c>
    </row>
    <row r="4521" spans="1:5">
      <c r="A4521" s="38" t="s">
        <v>1369</v>
      </c>
      <c r="B4521" s="38" t="s">
        <v>1355</v>
      </c>
      <c r="C4521" s="38" t="s">
        <v>1360</v>
      </c>
      <c r="D4521" s="38">
        <v>50</v>
      </c>
      <c r="E4521" s="38" t="s">
        <v>792</v>
      </c>
    </row>
    <row r="4522" spans="1:5">
      <c r="A4522" s="38" t="s">
        <v>500</v>
      </c>
      <c r="B4522" s="38" t="s">
        <v>1355</v>
      </c>
      <c r="C4522" s="38" t="s">
        <v>1359</v>
      </c>
      <c r="D4522" s="38">
        <v>50</v>
      </c>
      <c r="E4522" s="38" t="s">
        <v>792</v>
      </c>
    </row>
    <row r="4523" spans="1:5">
      <c r="A4523" s="38" t="s">
        <v>1368</v>
      </c>
      <c r="B4523" s="38" t="s">
        <v>1355</v>
      </c>
      <c r="C4523" s="38" t="s">
        <v>1359</v>
      </c>
      <c r="D4523" s="38">
        <v>50</v>
      </c>
      <c r="E4523" s="38" t="s">
        <v>792</v>
      </c>
    </row>
    <row r="4524" spans="1:5">
      <c r="A4524" s="38" t="s">
        <v>1367</v>
      </c>
      <c r="B4524" s="38" t="s">
        <v>1355</v>
      </c>
      <c r="C4524" s="38" t="s">
        <v>1357</v>
      </c>
      <c r="D4524" s="38">
        <v>50</v>
      </c>
      <c r="E4524" s="38" t="s">
        <v>792</v>
      </c>
    </row>
    <row r="4525" spans="1:5">
      <c r="A4525" s="38" t="s">
        <v>1366</v>
      </c>
      <c r="B4525" s="38" t="s">
        <v>1355</v>
      </c>
      <c r="C4525" s="38" t="s">
        <v>1357</v>
      </c>
      <c r="D4525" s="38">
        <v>50</v>
      </c>
      <c r="E4525" s="38" t="s">
        <v>792</v>
      </c>
    </row>
    <row r="4526" spans="1:5">
      <c r="A4526" s="38" t="s">
        <v>1365</v>
      </c>
      <c r="B4526" s="38" t="s">
        <v>1355</v>
      </c>
      <c r="C4526" s="38" t="s">
        <v>1354</v>
      </c>
      <c r="D4526" s="38">
        <v>50</v>
      </c>
      <c r="E4526" s="38" t="s">
        <v>792</v>
      </c>
    </row>
    <row r="4527" spans="1:5">
      <c r="A4527" s="38" t="s">
        <v>1364</v>
      </c>
      <c r="B4527" s="38" t="s">
        <v>1355</v>
      </c>
      <c r="C4527" s="38" t="s">
        <v>1354</v>
      </c>
      <c r="D4527" s="38">
        <v>50</v>
      </c>
      <c r="E4527" s="38" t="s">
        <v>792</v>
      </c>
    </row>
    <row r="4528" spans="1:5">
      <c r="A4528" s="38" t="s">
        <v>495</v>
      </c>
      <c r="B4528" s="38" t="s">
        <v>1355</v>
      </c>
      <c r="C4528" s="38" t="s">
        <v>1361</v>
      </c>
      <c r="D4528" s="38">
        <v>50</v>
      </c>
      <c r="E4528" s="38" t="s">
        <v>792</v>
      </c>
    </row>
    <row r="4529" spans="1:5">
      <c r="A4529" s="38" t="s">
        <v>498</v>
      </c>
      <c r="B4529" s="38" t="s">
        <v>1355</v>
      </c>
      <c r="C4529" s="38" t="s">
        <v>1360</v>
      </c>
      <c r="D4529" s="38">
        <v>50</v>
      </c>
      <c r="E4529" s="38" t="s">
        <v>792</v>
      </c>
    </row>
    <row r="4530" spans="1:5">
      <c r="A4530" s="38" t="s">
        <v>501</v>
      </c>
      <c r="B4530" s="38" t="s">
        <v>1355</v>
      </c>
      <c r="C4530" s="38" t="s">
        <v>1359</v>
      </c>
      <c r="D4530" s="38">
        <v>50</v>
      </c>
      <c r="E4530" s="38" t="s">
        <v>792</v>
      </c>
    </row>
    <row r="4531" spans="1:5">
      <c r="A4531" s="38" t="s">
        <v>1363</v>
      </c>
      <c r="B4531" s="38" t="s">
        <v>1355</v>
      </c>
      <c r="C4531" s="38" t="s">
        <v>1357</v>
      </c>
      <c r="D4531" s="38">
        <v>50</v>
      </c>
      <c r="E4531" s="38" t="s">
        <v>792</v>
      </c>
    </row>
    <row r="4532" spans="1:5">
      <c r="A4532" s="38" t="s">
        <v>1362</v>
      </c>
      <c r="B4532" s="38" t="s">
        <v>1355</v>
      </c>
      <c r="C4532" s="38" t="s">
        <v>1354</v>
      </c>
      <c r="D4532" s="38">
        <v>50</v>
      </c>
      <c r="E4532" s="38" t="s">
        <v>792</v>
      </c>
    </row>
    <row r="4533" spans="1:5">
      <c r="A4533" s="38" t="s">
        <v>496</v>
      </c>
      <c r="B4533" s="38" t="s">
        <v>1355</v>
      </c>
      <c r="C4533" s="38" t="s">
        <v>1361</v>
      </c>
      <c r="D4533" s="38">
        <v>50</v>
      </c>
      <c r="E4533" s="38" t="s">
        <v>792</v>
      </c>
    </row>
    <row r="4534" spans="1:5">
      <c r="A4534" s="38" t="s">
        <v>499</v>
      </c>
      <c r="B4534" s="38" t="s">
        <v>1355</v>
      </c>
      <c r="C4534" s="38" t="s">
        <v>1360</v>
      </c>
      <c r="D4534" s="38">
        <v>50</v>
      </c>
      <c r="E4534" s="38" t="s">
        <v>792</v>
      </c>
    </row>
    <row r="4535" spans="1:5">
      <c r="A4535" s="38" t="s">
        <v>502</v>
      </c>
      <c r="B4535" s="38" t="s">
        <v>1355</v>
      </c>
      <c r="C4535" s="38" t="s">
        <v>1359</v>
      </c>
      <c r="D4535" s="38">
        <v>50</v>
      </c>
      <c r="E4535" s="38" t="s">
        <v>792</v>
      </c>
    </row>
    <row r="4536" spans="1:5">
      <c r="A4536" s="38" t="s">
        <v>1358</v>
      </c>
      <c r="B4536" s="38" t="s">
        <v>1355</v>
      </c>
      <c r="C4536" s="38" t="s">
        <v>1357</v>
      </c>
      <c r="D4536" s="38">
        <v>50</v>
      </c>
      <c r="E4536" s="38" t="s">
        <v>792</v>
      </c>
    </row>
    <row r="4537" spans="1:5">
      <c r="A4537" s="38" t="s">
        <v>1356</v>
      </c>
      <c r="B4537" s="38" t="s">
        <v>1355</v>
      </c>
      <c r="C4537" s="38" t="s">
        <v>1354</v>
      </c>
      <c r="D4537" s="38">
        <v>50</v>
      </c>
      <c r="E4537" s="38" t="s">
        <v>792</v>
      </c>
    </row>
    <row r="4538" spans="1:5">
      <c r="A4538" s="38" t="s">
        <v>1353</v>
      </c>
      <c r="B4538" s="38" t="s">
        <v>1351</v>
      </c>
      <c r="C4538" s="38" t="s">
        <v>1350</v>
      </c>
      <c r="D4538" s="38">
        <v>50</v>
      </c>
      <c r="E4538" s="38" t="s">
        <v>792</v>
      </c>
    </row>
    <row r="4539" spans="1:5">
      <c r="A4539" s="38" t="s">
        <v>1352</v>
      </c>
      <c r="B4539" s="38" t="s">
        <v>1351</v>
      </c>
      <c r="C4539" s="38" t="s">
        <v>1350</v>
      </c>
      <c r="D4539" s="38">
        <v>50</v>
      </c>
      <c r="E4539" s="38" t="s">
        <v>792</v>
      </c>
    </row>
    <row r="4540" spans="1:5">
      <c r="A4540" s="38" t="s">
        <v>1349</v>
      </c>
      <c r="B4540" s="38" t="s">
        <v>1222</v>
      </c>
      <c r="C4540" s="38" t="s">
        <v>1331</v>
      </c>
      <c r="D4540" s="38">
        <v>50</v>
      </c>
      <c r="E4540" s="38" t="s">
        <v>792</v>
      </c>
    </row>
    <row r="4541" spans="1:5">
      <c r="A4541" s="38" t="s">
        <v>1348</v>
      </c>
      <c r="B4541" s="38" t="s">
        <v>1222</v>
      </c>
      <c r="C4541" s="38" t="s">
        <v>1329</v>
      </c>
      <c r="D4541" s="38">
        <v>50</v>
      </c>
      <c r="E4541" s="38" t="s">
        <v>792</v>
      </c>
    </row>
    <row r="4542" spans="1:5">
      <c r="A4542" s="38" t="s">
        <v>1347</v>
      </c>
      <c r="B4542" s="38" t="s">
        <v>1222</v>
      </c>
      <c r="C4542" s="38" t="s">
        <v>1327</v>
      </c>
      <c r="D4542" s="38">
        <v>50</v>
      </c>
      <c r="E4542" s="38" t="s">
        <v>792</v>
      </c>
    </row>
    <row r="4543" spans="1:5">
      <c r="A4543" s="38" t="s">
        <v>1346</v>
      </c>
      <c r="B4543" s="38" t="s">
        <v>1222</v>
      </c>
      <c r="C4543" s="38" t="s">
        <v>1325</v>
      </c>
      <c r="D4543" s="38">
        <v>50</v>
      </c>
      <c r="E4543" s="38" t="s">
        <v>792</v>
      </c>
    </row>
    <row r="4544" spans="1:5">
      <c r="A4544" s="38" t="s">
        <v>1345</v>
      </c>
      <c r="B4544" s="38" t="s">
        <v>1222</v>
      </c>
      <c r="C4544" s="38" t="s">
        <v>1323</v>
      </c>
      <c r="D4544" s="38">
        <v>50</v>
      </c>
      <c r="E4544" s="38" t="s">
        <v>792</v>
      </c>
    </row>
    <row r="4545" spans="1:5">
      <c r="A4545" s="38" t="s">
        <v>1344</v>
      </c>
      <c r="B4545" s="38" t="s">
        <v>1222</v>
      </c>
      <c r="C4545" s="38" t="s">
        <v>1321</v>
      </c>
      <c r="D4545" s="38">
        <v>50</v>
      </c>
      <c r="E4545" s="38" t="s">
        <v>792</v>
      </c>
    </row>
    <row r="4546" spans="1:5">
      <c r="A4546" s="38" t="s">
        <v>1343</v>
      </c>
      <c r="B4546" s="38" t="s">
        <v>1222</v>
      </c>
      <c r="C4546" s="38" t="s">
        <v>1319</v>
      </c>
      <c r="D4546" s="38">
        <v>50</v>
      </c>
      <c r="E4546" s="38" t="s">
        <v>792</v>
      </c>
    </row>
    <row r="4547" spans="1:5">
      <c r="A4547" s="38" t="s">
        <v>1342</v>
      </c>
      <c r="B4547" s="38" t="s">
        <v>1222</v>
      </c>
      <c r="C4547" s="38" t="s">
        <v>1317</v>
      </c>
      <c r="D4547" s="38">
        <v>50</v>
      </c>
      <c r="E4547" s="38" t="s">
        <v>792</v>
      </c>
    </row>
    <row r="4548" spans="1:5">
      <c r="A4548" s="38" t="s">
        <v>1341</v>
      </c>
      <c r="B4548" s="38" t="s">
        <v>1222</v>
      </c>
      <c r="C4548" s="38" t="s">
        <v>1315</v>
      </c>
      <c r="D4548" s="38">
        <v>50</v>
      </c>
      <c r="E4548" s="38" t="s">
        <v>792</v>
      </c>
    </row>
    <row r="4549" spans="1:5">
      <c r="A4549" s="38" t="s">
        <v>1340</v>
      </c>
      <c r="B4549" s="38" t="s">
        <v>1222</v>
      </c>
      <c r="C4549" s="38" t="s">
        <v>1313</v>
      </c>
      <c r="D4549" s="38">
        <v>50</v>
      </c>
      <c r="E4549" s="38" t="s">
        <v>792</v>
      </c>
    </row>
    <row r="4550" spans="1:5">
      <c r="A4550" s="38" t="s">
        <v>1339</v>
      </c>
      <c r="B4550" s="38" t="s">
        <v>1222</v>
      </c>
      <c r="C4550" s="38" t="s">
        <v>1311</v>
      </c>
      <c r="D4550" s="38">
        <v>50</v>
      </c>
      <c r="E4550" s="38" t="s">
        <v>792</v>
      </c>
    </row>
    <row r="4551" spans="1:5">
      <c r="A4551" s="38" t="s">
        <v>1338</v>
      </c>
      <c r="B4551" s="38" t="s">
        <v>1222</v>
      </c>
      <c r="C4551" s="38" t="s">
        <v>1310</v>
      </c>
      <c r="D4551" s="38">
        <v>50</v>
      </c>
      <c r="E4551" s="38" t="s">
        <v>792</v>
      </c>
    </row>
    <row r="4552" spans="1:5">
      <c r="A4552" s="38" t="s">
        <v>1337</v>
      </c>
      <c r="B4552" s="38" t="s">
        <v>1222</v>
      </c>
      <c r="C4552" s="38" t="s">
        <v>1308</v>
      </c>
      <c r="D4552" s="38">
        <v>50</v>
      </c>
      <c r="E4552" s="38" t="s">
        <v>792</v>
      </c>
    </row>
    <row r="4553" spans="1:5">
      <c r="A4553" s="38" t="s">
        <v>1336</v>
      </c>
      <c r="B4553" s="38" t="s">
        <v>1222</v>
      </c>
      <c r="C4553" s="38" t="s">
        <v>1306</v>
      </c>
      <c r="D4553" s="38">
        <v>50</v>
      </c>
      <c r="E4553" s="38" t="s">
        <v>792</v>
      </c>
    </row>
    <row r="4554" spans="1:5">
      <c r="A4554" s="38" t="s">
        <v>1335</v>
      </c>
      <c r="B4554" s="38" t="s">
        <v>1222</v>
      </c>
      <c r="C4554" s="38" t="s">
        <v>1304</v>
      </c>
      <c r="D4554" s="38">
        <v>50</v>
      </c>
      <c r="E4554" s="38" t="s">
        <v>792</v>
      </c>
    </row>
    <row r="4555" spans="1:5">
      <c r="A4555" s="38" t="s">
        <v>1334</v>
      </c>
      <c r="B4555" s="38" t="s">
        <v>1222</v>
      </c>
      <c r="C4555" s="38" t="s">
        <v>1302</v>
      </c>
      <c r="D4555" s="38">
        <v>50</v>
      </c>
      <c r="E4555" s="38" t="s">
        <v>792</v>
      </c>
    </row>
    <row r="4556" spans="1:5">
      <c r="A4556" s="38" t="s">
        <v>1333</v>
      </c>
      <c r="B4556" s="38" t="s">
        <v>1222</v>
      </c>
      <c r="C4556" s="38" t="s">
        <v>1288</v>
      </c>
      <c r="D4556" s="38">
        <v>50</v>
      </c>
      <c r="E4556" s="38" t="s">
        <v>792</v>
      </c>
    </row>
    <row r="4557" spans="1:5">
      <c r="A4557" s="38" t="s">
        <v>1332</v>
      </c>
      <c r="B4557" s="38" t="s">
        <v>1222</v>
      </c>
      <c r="C4557" s="38" t="s">
        <v>1331</v>
      </c>
      <c r="D4557" s="38">
        <v>50</v>
      </c>
      <c r="E4557" s="38" t="s">
        <v>792</v>
      </c>
    </row>
    <row r="4558" spans="1:5">
      <c r="A4558" s="38" t="s">
        <v>1330</v>
      </c>
      <c r="B4558" s="38" t="s">
        <v>1222</v>
      </c>
      <c r="C4558" s="38" t="s">
        <v>1329</v>
      </c>
      <c r="D4558" s="38">
        <v>50</v>
      </c>
      <c r="E4558" s="38" t="s">
        <v>792</v>
      </c>
    </row>
    <row r="4559" spans="1:5">
      <c r="A4559" s="38" t="s">
        <v>1328</v>
      </c>
      <c r="B4559" s="38" t="s">
        <v>1222</v>
      </c>
      <c r="C4559" s="38" t="s">
        <v>1327</v>
      </c>
      <c r="D4559" s="38">
        <v>50</v>
      </c>
      <c r="E4559" s="38" t="s">
        <v>792</v>
      </c>
    </row>
    <row r="4560" spans="1:5">
      <c r="A4560" s="38" t="s">
        <v>1326</v>
      </c>
      <c r="B4560" s="38" t="s">
        <v>1222</v>
      </c>
      <c r="C4560" s="38" t="s">
        <v>1325</v>
      </c>
      <c r="D4560" s="38">
        <v>50</v>
      </c>
      <c r="E4560" s="38" t="s">
        <v>792</v>
      </c>
    </row>
    <row r="4561" spans="1:5">
      <c r="A4561" s="38" t="s">
        <v>1324</v>
      </c>
      <c r="B4561" s="38" t="s">
        <v>1222</v>
      </c>
      <c r="C4561" s="38" t="s">
        <v>1323</v>
      </c>
      <c r="D4561" s="38">
        <v>50</v>
      </c>
      <c r="E4561" s="38" t="s">
        <v>792</v>
      </c>
    </row>
    <row r="4562" spans="1:5">
      <c r="A4562" s="38" t="s">
        <v>1322</v>
      </c>
      <c r="B4562" s="38" t="s">
        <v>1222</v>
      </c>
      <c r="C4562" s="38" t="s">
        <v>1321</v>
      </c>
      <c r="D4562" s="38">
        <v>50</v>
      </c>
      <c r="E4562" s="38" t="s">
        <v>792</v>
      </c>
    </row>
    <row r="4563" spans="1:5">
      <c r="A4563" s="38" t="s">
        <v>1320</v>
      </c>
      <c r="B4563" s="38" t="s">
        <v>1222</v>
      </c>
      <c r="C4563" s="38" t="s">
        <v>1319</v>
      </c>
      <c r="D4563" s="38">
        <v>50</v>
      </c>
      <c r="E4563" s="38" t="s">
        <v>792</v>
      </c>
    </row>
    <row r="4564" spans="1:5">
      <c r="A4564" s="38" t="s">
        <v>1318</v>
      </c>
      <c r="B4564" s="38" t="s">
        <v>1222</v>
      </c>
      <c r="C4564" s="38" t="s">
        <v>1317</v>
      </c>
      <c r="D4564" s="38">
        <v>50</v>
      </c>
      <c r="E4564" s="38" t="s">
        <v>792</v>
      </c>
    </row>
    <row r="4565" spans="1:5">
      <c r="A4565" s="38" t="s">
        <v>1316</v>
      </c>
      <c r="B4565" s="38" t="s">
        <v>1222</v>
      </c>
      <c r="C4565" s="38" t="s">
        <v>1315</v>
      </c>
      <c r="D4565" s="38">
        <v>50</v>
      </c>
      <c r="E4565" s="38" t="s">
        <v>792</v>
      </c>
    </row>
    <row r="4566" spans="1:5">
      <c r="A4566" s="38" t="s">
        <v>1314</v>
      </c>
      <c r="B4566" s="38" t="s">
        <v>1222</v>
      </c>
      <c r="C4566" s="38" t="s">
        <v>1313</v>
      </c>
      <c r="D4566" s="38">
        <v>50</v>
      </c>
      <c r="E4566" s="38" t="s">
        <v>792</v>
      </c>
    </row>
    <row r="4567" spans="1:5">
      <c r="A4567" s="38" t="s">
        <v>1312</v>
      </c>
      <c r="B4567" s="38" t="s">
        <v>1222</v>
      </c>
      <c r="C4567" s="38" t="s">
        <v>1311</v>
      </c>
      <c r="D4567" s="38">
        <v>50</v>
      </c>
      <c r="E4567" s="38" t="s">
        <v>792</v>
      </c>
    </row>
    <row r="4568" spans="1:5">
      <c r="A4568" s="38" t="s">
        <v>653</v>
      </c>
      <c r="B4568" s="38" t="s">
        <v>1222</v>
      </c>
      <c r="C4568" s="38" t="s">
        <v>1310</v>
      </c>
      <c r="D4568" s="38">
        <v>50</v>
      </c>
      <c r="E4568" s="38" t="s">
        <v>792</v>
      </c>
    </row>
    <row r="4569" spans="1:5">
      <c r="A4569" s="38" t="s">
        <v>1309</v>
      </c>
      <c r="B4569" s="38" t="s">
        <v>1222</v>
      </c>
      <c r="C4569" s="38" t="s">
        <v>1308</v>
      </c>
      <c r="D4569" s="38">
        <v>50</v>
      </c>
      <c r="E4569" s="38" t="s">
        <v>792</v>
      </c>
    </row>
    <row r="4570" spans="1:5">
      <c r="A4570" s="38" t="s">
        <v>1307</v>
      </c>
      <c r="B4570" s="38" t="s">
        <v>1222</v>
      </c>
      <c r="C4570" s="38" t="s">
        <v>1306</v>
      </c>
      <c r="D4570" s="38">
        <v>50</v>
      </c>
      <c r="E4570" s="38" t="s">
        <v>792</v>
      </c>
    </row>
    <row r="4571" spans="1:5">
      <c r="A4571" s="38" t="s">
        <v>1305</v>
      </c>
      <c r="B4571" s="38" t="s">
        <v>1222</v>
      </c>
      <c r="C4571" s="38" t="s">
        <v>1304</v>
      </c>
      <c r="D4571" s="38">
        <v>50</v>
      </c>
      <c r="E4571" s="38" t="s">
        <v>792</v>
      </c>
    </row>
    <row r="4572" spans="1:5">
      <c r="A4572" s="38" t="s">
        <v>1303</v>
      </c>
      <c r="B4572" s="38" t="s">
        <v>1222</v>
      </c>
      <c r="C4572" s="38" t="s">
        <v>1302</v>
      </c>
      <c r="D4572" s="38">
        <v>50</v>
      </c>
      <c r="E4572" s="38" t="s">
        <v>792</v>
      </c>
    </row>
    <row r="4573" spans="1:5">
      <c r="A4573" s="38" t="s">
        <v>1301</v>
      </c>
      <c r="B4573" s="38" t="s">
        <v>1222</v>
      </c>
      <c r="C4573" s="38" t="s">
        <v>1300</v>
      </c>
      <c r="D4573" s="38">
        <v>50</v>
      </c>
      <c r="E4573" s="38" t="s">
        <v>792</v>
      </c>
    </row>
    <row r="4574" spans="1:5">
      <c r="A4574" s="38" t="s">
        <v>1299</v>
      </c>
      <c r="B4574" s="38" t="s">
        <v>1222</v>
      </c>
      <c r="C4574" s="38" t="s">
        <v>1298</v>
      </c>
      <c r="D4574" s="38">
        <v>50</v>
      </c>
      <c r="E4574" s="38" t="s">
        <v>792</v>
      </c>
    </row>
    <row r="4575" spans="1:5">
      <c r="A4575" s="38" t="s">
        <v>1297</v>
      </c>
      <c r="B4575" s="38" t="s">
        <v>1222</v>
      </c>
      <c r="C4575" s="38" t="s">
        <v>1296</v>
      </c>
      <c r="D4575" s="38">
        <v>50</v>
      </c>
      <c r="E4575" s="38" t="s">
        <v>792</v>
      </c>
    </row>
    <row r="4576" spans="1:5">
      <c r="A4576" s="38" t="s">
        <v>1295</v>
      </c>
      <c r="B4576" s="38" t="s">
        <v>1222</v>
      </c>
      <c r="C4576" s="38" t="s">
        <v>1294</v>
      </c>
      <c r="D4576" s="38">
        <v>50</v>
      </c>
      <c r="E4576" s="38" t="s">
        <v>792</v>
      </c>
    </row>
    <row r="4577" spans="1:5">
      <c r="A4577" s="38" t="s">
        <v>1293</v>
      </c>
      <c r="B4577" s="38" t="s">
        <v>1222</v>
      </c>
      <c r="C4577" s="38" t="s">
        <v>1292</v>
      </c>
      <c r="D4577" s="38">
        <v>50</v>
      </c>
      <c r="E4577" s="38" t="s">
        <v>792</v>
      </c>
    </row>
    <row r="4578" spans="1:5">
      <c r="A4578" s="38" t="s">
        <v>1291</v>
      </c>
      <c r="B4578" s="38" t="s">
        <v>1222</v>
      </c>
      <c r="C4578" s="38" t="s">
        <v>1290</v>
      </c>
      <c r="D4578" s="38">
        <v>50</v>
      </c>
      <c r="E4578" s="38" t="s">
        <v>792</v>
      </c>
    </row>
    <row r="4579" spans="1:5">
      <c r="A4579" s="38" t="s">
        <v>1289</v>
      </c>
      <c r="B4579" s="38" t="s">
        <v>1222</v>
      </c>
      <c r="C4579" s="38" t="s">
        <v>1288</v>
      </c>
      <c r="D4579" s="38">
        <v>50</v>
      </c>
      <c r="E4579" s="38" t="s">
        <v>792</v>
      </c>
    </row>
    <row r="4580" spans="1:5">
      <c r="A4580" s="38" t="s">
        <v>503</v>
      </c>
      <c r="B4580" s="38" t="s">
        <v>1222</v>
      </c>
      <c r="C4580" s="38" t="s">
        <v>1253</v>
      </c>
      <c r="D4580" s="38">
        <v>50</v>
      </c>
      <c r="E4580" s="38" t="s">
        <v>792</v>
      </c>
    </row>
    <row r="4581" spans="1:5">
      <c r="A4581" s="38" t="s">
        <v>506</v>
      </c>
      <c r="B4581" s="38" t="s">
        <v>1222</v>
      </c>
      <c r="C4581" s="38" t="s">
        <v>1252</v>
      </c>
      <c r="D4581" s="38">
        <v>50</v>
      </c>
      <c r="E4581" s="38" t="s">
        <v>792</v>
      </c>
    </row>
    <row r="4582" spans="1:5">
      <c r="A4582" s="38" t="s">
        <v>509</v>
      </c>
      <c r="B4582" s="38" t="s">
        <v>1222</v>
      </c>
      <c r="C4582" s="38" t="s">
        <v>1251</v>
      </c>
      <c r="D4582" s="38">
        <v>50</v>
      </c>
      <c r="E4582" s="38" t="s">
        <v>792</v>
      </c>
    </row>
    <row r="4583" spans="1:5">
      <c r="A4583" s="38" t="s">
        <v>1287</v>
      </c>
      <c r="B4583" s="38" t="s">
        <v>1222</v>
      </c>
      <c r="C4583" s="38" t="s">
        <v>1249</v>
      </c>
      <c r="D4583" s="38">
        <v>50</v>
      </c>
      <c r="E4583" s="38" t="s">
        <v>792</v>
      </c>
    </row>
    <row r="4584" spans="1:5">
      <c r="A4584" s="38" t="s">
        <v>1286</v>
      </c>
      <c r="B4584" s="38" t="s">
        <v>1222</v>
      </c>
      <c r="C4584" s="38" t="s">
        <v>1247</v>
      </c>
      <c r="D4584" s="38">
        <v>50</v>
      </c>
      <c r="E4584" s="38" t="s">
        <v>792</v>
      </c>
    </row>
    <row r="4585" spans="1:5">
      <c r="A4585" s="38" t="s">
        <v>1285</v>
      </c>
      <c r="B4585" s="38" t="s">
        <v>1222</v>
      </c>
      <c r="C4585" s="38" t="s">
        <v>1245</v>
      </c>
      <c r="D4585" s="38">
        <v>50</v>
      </c>
      <c r="E4585" s="38" t="s">
        <v>792</v>
      </c>
    </row>
    <row r="4586" spans="1:5">
      <c r="A4586" s="38" t="s">
        <v>1284</v>
      </c>
      <c r="B4586" s="38" t="s">
        <v>1222</v>
      </c>
      <c r="C4586" s="38" t="s">
        <v>1245</v>
      </c>
      <c r="D4586" s="38">
        <v>50</v>
      </c>
      <c r="E4586" s="38" t="s">
        <v>792</v>
      </c>
    </row>
    <row r="4587" spans="1:5">
      <c r="A4587" s="38" t="s">
        <v>1283</v>
      </c>
      <c r="B4587" s="38" t="s">
        <v>1222</v>
      </c>
      <c r="C4587" s="38" t="s">
        <v>1244</v>
      </c>
      <c r="D4587" s="38">
        <v>50</v>
      </c>
      <c r="E4587" s="38" t="s">
        <v>792</v>
      </c>
    </row>
    <row r="4588" spans="1:5">
      <c r="A4588" s="38" t="s">
        <v>1282</v>
      </c>
      <c r="B4588" s="38" t="s">
        <v>1222</v>
      </c>
      <c r="C4588" s="38" t="s">
        <v>1244</v>
      </c>
      <c r="D4588" s="38">
        <v>50</v>
      </c>
      <c r="E4588" s="38" t="s">
        <v>792</v>
      </c>
    </row>
    <row r="4589" spans="1:5">
      <c r="A4589" s="38" t="s">
        <v>1281</v>
      </c>
      <c r="B4589" s="38" t="s">
        <v>1222</v>
      </c>
      <c r="C4589" s="38" t="s">
        <v>1242</v>
      </c>
      <c r="D4589" s="38">
        <v>50</v>
      </c>
      <c r="E4589" s="38" t="s">
        <v>792</v>
      </c>
    </row>
    <row r="4590" spans="1:5">
      <c r="A4590" s="38" t="s">
        <v>1280</v>
      </c>
      <c r="B4590" s="38" t="s">
        <v>1222</v>
      </c>
      <c r="C4590" s="38" t="s">
        <v>1242</v>
      </c>
      <c r="D4590" s="38">
        <v>50</v>
      </c>
      <c r="E4590" s="38" t="s">
        <v>792</v>
      </c>
    </row>
    <row r="4591" spans="1:5">
      <c r="A4591" s="38" t="s">
        <v>1279</v>
      </c>
      <c r="B4591" s="38" t="s">
        <v>1222</v>
      </c>
      <c r="C4591" s="38" t="s">
        <v>1240</v>
      </c>
      <c r="D4591" s="38">
        <v>50</v>
      </c>
      <c r="E4591" s="38" t="s">
        <v>792</v>
      </c>
    </row>
    <row r="4592" spans="1:5">
      <c r="A4592" s="38" t="s">
        <v>1278</v>
      </c>
      <c r="B4592" s="38" t="s">
        <v>1222</v>
      </c>
      <c r="C4592" s="38" t="s">
        <v>1240</v>
      </c>
      <c r="D4592" s="38">
        <v>50</v>
      </c>
      <c r="E4592" s="38" t="s">
        <v>792</v>
      </c>
    </row>
    <row r="4593" spans="1:5">
      <c r="A4593" s="38" t="s">
        <v>513</v>
      </c>
      <c r="B4593" s="38" t="s">
        <v>1222</v>
      </c>
      <c r="C4593" s="38" t="s">
        <v>1239</v>
      </c>
      <c r="D4593" s="38">
        <v>50</v>
      </c>
      <c r="E4593" s="38" t="s">
        <v>792</v>
      </c>
    </row>
    <row r="4594" spans="1:5">
      <c r="A4594" s="38" t="s">
        <v>1277</v>
      </c>
      <c r="B4594" s="38" t="s">
        <v>1222</v>
      </c>
      <c r="C4594" s="38" t="s">
        <v>1239</v>
      </c>
      <c r="D4594" s="38">
        <v>50</v>
      </c>
      <c r="E4594" s="38" t="s">
        <v>792</v>
      </c>
    </row>
    <row r="4595" spans="1:5">
      <c r="A4595" s="38" t="s">
        <v>1276</v>
      </c>
      <c r="B4595" s="38" t="s">
        <v>1222</v>
      </c>
      <c r="C4595" s="38" t="s">
        <v>1237</v>
      </c>
      <c r="D4595" s="38">
        <v>50</v>
      </c>
      <c r="E4595" s="38" t="s">
        <v>792</v>
      </c>
    </row>
    <row r="4596" spans="1:5">
      <c r="A4596" s="38" t="s">
        <v>1275</v>
      </c>
      <c r="B4596" s="38" t="s">
        <v>1222</v>
      </c>
      <c r="C4596" s="38" t="s">
        <v>1235</v>
      </c>
      <c r="D4596" s="38">
        <v>50</v>
      </c>
      <c r="E4596" s="38" t="s">
        <v>792</v>
      </c>
    </row>
    <row r="4597" spans="1:5">
      <c r="A4597" s="38" t="s">
        <v>1274</v>
      </c>
      <c r="B4597" s="38" t="s">
        <v>1222</v>
      </c>
      <c r="C4597" s="38" t="s">
        <v>1233</v>
      </c>
      <c r="D4597" s="38">
        <v>50</v>
      </c>
      <c r="E4597" s="38" t="s">
        <v>792</v>
      </c>
    </row>
    <row r="4598" spans="1:5">
      <c r="A4598" s="38" t="s">
        <v>1273</v>
      </c>
      <c r="B4598" s="38" t="s">
        <v>1222</v>
      </c>
      <c r="C4598" s="38" t="s">
        <v>1231</v>
      </c>
      <c r="D4598" s="38">
        <v>50</v>
      </c>
      <c r="E4598" s="38" t="s">
        <v>792</v>
      </c>
    </row>
    <row r="4599" spans="1:5">
      <c r="A4599" s="38" t="s">
        <v>1272</v>
      </c>
      <c r="B4599" s="38" t="s">
        <v>1222</v>
      </c>
      <c r="C4599" s="38" t="s">
        <v>1229</v>
      </c>
      <c r="D4599" s="38">
        <v>50</v>
      </c>
      <c r="E4599" s="38" t="s">
        <v>792</v>
      </c>
    </row>
    <row r="4600" spans="1:5">
      <c r="A4600" s="38" t="s">
        <v>1271</v>
      </c>
      <c r="B4600" s="38" t="s">
        <v>1222</v>
      </c>
      <c r="C4600" s="38" t="s">
        <v>1229</v>
      </c>
      <c r="D4600" s="38">
        <v>50</v>
      </c>
      <c r="E4600" s="38" t="s">
        <v>792</v>
      </c>
    </row>
    <row r="4601" spans="1:5">
      <c r="A4601" s="38" t="s">
        <v>1270</v>
      </c>
      <c r="B4601" s="38" t="s">
        <v>1222</v>
      </c>
      <c r="C4601" s="38" t="s">
        <v>1227</v>
      </c>
      <c r="D4601" s="38">
        <v>50</v>
      </c>
      <c r="E4601" s="38" t="s">
        <v>792</v>
      </c>
    </row>
    <row r="4602" spans="1:5">
      <c r="A4602" s="38" t="s">
        <v>1269</v>
      </c>
      <c r="B4602" s="38" t="s">
        <v>1222</v>
      </c>
      <c r="C4602" s="38" t="s">
        <v>1227</v>
      </c>
      <c r="D4602" s="38">
        <v>50</v>
      </c>
      <c r="E4602" s="38" t="s">
        <v>792</v>
      </c>
    </row>
    <row r="4603" spans="1:5">
      <c r="A4603" s="38" t="s">
        <v>1268</v>
      </c>
      <c r="B4603" s="38" t="s">
        <v>1222</v>
      </c>
      <c r="C4603" s="38" t="s">
        <v>1225</v>
      </c>
      <c r="D4603" s="38">
        <v>50</v>
      </c>
      <c r="E4603" s="38" t="s">
        <v>792</v>
      </c>
    </row>
    <row r="4604" spans="1:5">
      <c r="A4604" s="38" t="s">
        <v>1267</v>
      </c>
      <c r="B4604" s="38" t="s">
        <v>1222</v>
      </c>
      <c r="C4604" s="38" t="s">
        <v>1225</v>
      </c>
      <c r="D4604" s="38">
        <v>50</v>
      </c>
      <c r="E4604" s="38" t="s">
        <v>792</v>
      </c>
    </row>
    <row r="4605" spans="1:5">
      <c r="A4605" s="38" t="s">
        <v>504</v>
      </c>
      <c r="B4605" s="38" t="s">
        <v>1222</v>
      </c>
      <c r="C4605" s="38" t="s">
        <v>1253</v>
      </c>
      <c r="D4605" s="38">
        <v>50</v>
      </c>
      <c r="E4605" s="38" t="s">
        <v>792</v>
      </c>
    </row>
    <row r="4606" spans="1:5">
      <c r="A4606" s="38" t="s">
        <v>507</v>
      </c>
      <c r="B4606" s="38" t="s">
        <v>1222</v>
      </c>
      <c r="C4606" s="38" t="s">
        <v>1252</v>
      </c>
      <c r="D4606" s="38">
        <v>50</v>
      </c>
      <c r="E4606" s="38" t="s">
        <v>792</v>
      </c>
    </row>
    <row r="4607" spans="1:5">
      <c r="A4607" s="38" t="s">
        <v>510</v>
      </c>
      <c r="B4607" s="38" t="s">
        <v>1222</v>
      </c>
      <c r="C4607" s="38" t="s">
        <v>1251</v>
      </c>
      <c r="D4607" s="38">
        <v>50</v>
      </c>
      <c r="E4607" s="38" t="s">
        <v>792</v>
      </c>
    </row>
    <row r="4608" spans="1:5">
      <c r="A4608" s="38" t="s">
        <v>1266</v>
      </c>
      <c r="B4608" s="38" t="s">
        <v>1222</v>
      </c>
      <c r="C4608" s="38" t="s">
        <v>1249</v>
      </c>
      <c r="D4608" s="38">
        <v>50</v>
      </c>
      <c r="E4608" s="38" t="s">
        <v>792</v>
      </c>
    </row>
    <row r="4609" spans="1:5">
      <c r="A4609" s="38" t="s">
        <v>1265</v>
      </c>
      <c r="B4609" s="38" t="s">
        <v>1222</v>
      </c>
      <c r="C4609" s="38" t="s">
        <v>1247</v>
      </c>
      <c r="D4609" s="38">
        <v>50</v>
      </c>
      <c r="E4609" s="38" t="s">
        <v>792</v>
      </c>
    </row>
    <row r="4610" spans="1:5">
      <c r="A4610" s="38" t="s">
        <v>1264</v>
      </c>
      <c r="B4610" s="38" t="s">
        <v>1222</v>
      </c>
      <c r="C4610" s="38" t="s">
        <v>1245</v>
      </c>
      <c r="D4610" s="38">
        <v>50</v>
      </c>
      <c r="E4610" s="38" t="s">
        <v>792</v>
      </c>
    </row>
    <row r="4611" spans="1:5">
      <c r="A4611" s="38" t="s">
        <v>1263</v>
      </c>
      <c r="B4611" s="38" t="s">
        <v>1222</v>
      </c>
      <c r="C4611" s="38" t="s">
        <v>1244</v>
      </c>
      <c r="D4611" s="38">
        <v>50</v>
      </c>
      <c r="E4611" s="38" t="s">
        <v>792</v>
      </c>
    </row>
    <row r="4612" spans="1:5">
      <c r="A4612" s="38" t="s">
        <v>1262</v>
      </c>
      <c r="B4612" s="38" t="s">
        <v>1222</v>
      </c>
      <c r="C4612" s="38" t="s">
        <v>1242</v>
      </c>
      <c r="D4612" s="38">
        <v>50</v>
      </c>
      <c r="E4612" s="38" t="s">
        <v>792</v>
      </c>
    </row>
    <row r="4613" spans="1:5">
      <c r="A4613" s="38" t="s">
        <v>1261</v>
      </c>
      <c r="B4613" s="38" t="s">
        <v>1222</v>
      </c>
      <c r="C4613" s="38" t="s">
        <v>1240</v>
      </c>
      <c r="D4613" s="38">
        <v>50</v>
      </c>
      <c r="E4613" s="38" t="s">
        <v>792</v>
      </c>
    </row>
    <row r="4614" spans="1:5">
      <c r="A4614" s="38" t="s">
        <v>514</v>
      </c>
      <c r="B4614" s="38" t="s">
        <v>1222</v>
      </c>
      <c r="C4614" s="38" t="s">
        <v>1239</v>
      </c>
      <c r="D4614" s="38">
        <v>50</v>
      </c>
      <c r="E4614" s="38" t="s">
        <v>792</v>
      </c>
    </row>
    <row r="4615" spans="1:5">
      <c r="A4615" s="38" t="s">
        <v>1260</v>
      </c>
      <c r="B4615" s="38" t="s">
        <v>1222</v>
      </c>
      <c r="C4615" s="38" t="s">
        <v>1237</v>
      </c>
      <c r="D4615" s="38">
        <v>50</v>
      </c>
      <c r="E4615" s="38" t="s">
        <v>792</v>
      </c>
    </row>
    <row r="4616" spans="1:5">
      <c r="A4616" s="38" t="s">
        <v>1259</v>
      </c>
      <c r="B4616" s="38" t="s">
        <v>1222</v>
      </c>
      <c r="C4616" s="38" t="s">
        <v>1235</v>
      </c>
      <c r="D4616" s="38">
        <v>50</v>
      </c>
      <c r="E4616" s="38" t="s">
        <v>792</v>
      </c>
    </row>
    <row r="4617" spans="1:5">
      <c r="A4617" s="38" t="s">
        <v>1258</v>
      </c>
      <c r="B4617" s="38" t="s">
        <v>1222</v>
      </c>
      <c r="C4617" s="38" t="s">
        <v>1233</v>
      </c>
      <c r="D4617" s="38">
        <v>50</v>
      </c>
      <c r="E4617" s="38" t="s">
        <v>792</v>
      </c>
    </row>
    <row r="4618" spans="1:5">
      <c r="A4618" s="38" t="s">
        <v>1257</v>
      </c>
      <c r="B4618" s="38" t="s">
        <v>1222</v>
      </c>
      <c r="C4618" s="38" t="s">
        <v>1231</v>
      </c>
      <c r="D4618" s="38">
        <v>50</v>
      </c>
      <c r="E4618" s="38" t="s">
        <v>792</v>
      </c>
    </row>
    <row r="4619" spans="1:5">
      <c r="A4619" s="38" t="s">
        <v>1256</v>
      </c>
      <c r="B4619" s="38" t="s">
        <v>1222</v>
      </c>
      <c r="C4619" s="38" t="s">
        <v>1229</v>
      </c>
      <c r="D4619" s="38">
        <v>50</v>
      </c>
      <c r="E4619" s="38" t="s">
        <v>792</v>
      </c>
    </row>
    <row r="4620" spans="1:5">
      <c r="A4620" s="38" t="s">
        <v>1255</v>
      </c>
      <c r="B4620" s="38" t="s">
        <v>1222</v>
      </c>
      <c r="C4620" s="38" t="s">
        <v>1227</v>
      </c>
      <c r="D4620" s="38">
        <v>50</v>
      </c>
      <c r="E4620" s="38" t="s">
        <v>792</v>
      </c>
    </row>
    <row r="4621" spans="1:5">
      <c r="A4621" s="38" t="s">
        <v>1254</v>
      </c>
      <c r="B4621" s="38" t="s">
        <v>1222</v>
      </c>
      <c r="C4621" s="38" t="s">
        <v>1225</v>
      </c>
      <c r="D4621" s="38">
        <v>50</v>
      </c>
      <c r="E4621" s="38" t="s">
        <v>792</v>
      </c>
    </row>
    <row r="4622" spans="1:5">
      <c r="A4622" s="38" t="s">
        <v>505</v>
      </c>
      <c r="B4622" s="38" t="s">
        <v>1222</v>
      </c>
      <c r="C4622" s="38" t="s">
        <v>1253</v>
      </c>
      <c r="D4622" s="38">
        <v>50</v>
      </c>
      <c r="E4622" s="38" t="s">
        <v>792</v>
      </c>
    </row>
    <row r="4623" spans="1:5">
      <c r="A4623" s="38" t="s">
        <v>508</v>
      </c>
      <c r="B4623" s="38" t="s">
        <v>1222</v>
      </c>
      <c r="C4623" s="38" t="s">
        <v>1252</v>
      </c>
      <c r="D4623" s="38">
        <v>50</v>
      </c>
      <c r="E4623" s="38" t="s">
        <v>792</v>
      </c>
    </row>
    <row r="4624" spans="1:5">
      <c r="A4624" s="38" t="s">
        <v>511</v>
      </c>
      <c r="B4624" s="38" t="s">
        <v>1222</v>
      </c>
      <c r="C4624" s="38" t="s">
        <v>1251</v>
      </c>
      <c r="D4624" s="38">
        <v>50</v>
      </c>
      <c r="E4624" s="38" t="s">
        <v>792</v>
      </c>
    </row>
    <row r="4625" spans="1:5">
      <c r="A4625" s="38" t="s">
        <v>1250</v>
      </c>
      <c r="B4625" s="38" t="s">
        <v>1222</v>
      </c>
      <c r="C4625" s="38" t="s">
        <v>1249</v>
      </c>
      <c r="D4625" s="38">
        <v>50</v>
      </c>
      <c r="E4625" s="38" t="s">
        <v>792</v>
      </c>
    </row>
    <row r="4626" spans="1:5">
      <c r="A4626" s="38" t="s">
        <v>1248</v>
      </c>
      <c r="B4626" s="38" t="s">
        <v>1222</v>
      </c>
      <c r="C4626" s="38" t="s">
        <v>1247</v>
      </c>
      <c r="D4626" s="38">
        <v>50</v>
      </c>
      <c r="E4626" s="38" t="s">
        <v>792</v>
      </c>
    </row>
    <row r="4627" spans="1:5">
      <c r="A4627" s="38" t="s">
        <v>1246</v>
      </c>
      <c r="B4627" s="38" t="s">
        <v>1222</v>
      </c>
      <c r="C4627" s="38" t="s">
        <v>1245</v>
      </c>
      <c r="D4627" s="38">
        <v>50</v>
      </c>
      <c r="E4627" s="38" t="s">
        <v>792</v>
      </c>
    </row>
    <row r="4628" spans="1:5">
      <c r="A4628" s="38" t="s">
        <v>512</v>
      </c>
      <c r="B4628" s="38" t="s">
        <v>1222</v>
      </c>
      <c r="C4628" s="38" t="s">
        <v>1244</v>
      </c>
      <c r="D4628" s="38">
        <v>50</v>
      </c>
      <c r="E4628" s="38" t="s">
        <v>792</v>
      </c>
    </row>
    <row r="4629" spans="1:5">
      <c r="A4629" s="38" t="s">
        <v>1243</v>
      </c>
      <c r="B4629" s="38" t="s">
        <v>1222</v>
      </c>
      <c r="C4629" s="38" t="s">
        <v>1242</v>
      </c>
      <c r="D4629" s="38">
        <v>50</v>
      </c>
      <c r="E4629" s="38" t="s">
        <v>792</v>
      </c>
    </row>
    <row r="4630" spans="1:5">
      <c r="A4630" s="38" t="s">
        <v>1241</v>
      </c>
      <c r="B4630" s="38" t="s">
        <v>1222</v>
      </c>
      <c r="C4630" s="38" t="s">
        <v>1240</v>
      </c>
      <c r="D4630" s="38">
        <v>50</v>
      </c>
      <c r="E4630" s="38" t="s">
        <v>792</v>
      </c>
    </row>
    <row r="4631" spans="1:5">
      <c r="A4631" s="38" t="s">
        <v>515</v>
      </c>
      <c r="B4631" s="38" t="s">
        <v>1222</v>
      </c>
      <c r="C4631" s="38" t="s">
        <v>1239</v>
      </c>
      <c r="D4631" s="38">
        <v>50</v>
      </c>
      <c r="E4631" s="38" t="s">
        <v>792</v>
      </c>
    </row>
    <row r="4632" spans="1:5">
      <c r="A4632" s="38" t="s">
        <v>1238</v>
      </c>
      <c r="B4632" s="38" t="s">
        <v>1222</v>
      </c>
      <c r="C4632" s="38" t="s">
        <v>1237</v>
      </c>
      <c r="D4632" s="38">
        <v>50</v>
      </c>
      <c r="E4632" s="38" t="s">
        <v>792</v>
      </c>
    </row>
    <row r="4633" spans="1:5">
      <c r="A4633" s="38" t="s">
        <v>1236</v>
      </c>
      <c r="B4633" s="38" t="s">
        <v>1222</v>
      </c>
      <c r="C4633" s="38" t="s">
        <v>1235</v>
      </c>
      <c r="D4633" s="38">
        <v>50</v>
      </c>
      <c r="E4633" s="38" t="s">
        <v>792</v>
      </c>
    </row>
    <row r="4634" spans="1:5">
      <c r="A4634" s="38" t="s">
        <v>1234</v>
      </c>
      <c r="B4634" s="38" t="s">
        <v>1222</v>
      </c>
      <c r="C4634" s="38" t="s">
        <v>1233</v>
      </c>
      <c r="D4634" s="38">
        <v>50</v>
      </c>
      <c r="E4634" s="38" t="s">
        <v>792</v>
      </c>
    </row>
    <row r="4635" spans="1:5">
      <c r="A4635" s="38" t="s">
        <v>1232</v>
      </c>
      <c r="B4635" s="38" t="s">
        <v>1222</v>
      </c>
      <c r="C4635" s="38" t="s">
        <v>1231</v>
      </c>
      <c r="D4635" s="38">
        <v>50</v>
      </c>
      <c r="E4635" s="38" t="s">
        <v>792</v>
      </c>
    </row>
    <row r="4636" spans="1:5">
      <c r="A4636" s="38" t="s">
        <v>1230</v>
      </c>
      <c r="B4636" s="38" t="s">
        <v>1222</v>
      </c>
      <c r="C4636" s="38" t="s">
        <v>1229</v>
      </c>
      <c r="D4636" s="38">
        <v>50</v>
      </c>
      <c r="E4636" s="38" t="s">
        <v>792</v>
      </c>
    </row>
    <row r="4637" spans="1:5">
      <c r="A4637" s="38" t="s">
        <v>1228</v>
      </c>
      <c r="B4637" s="38" t="s">
        <v>1222</v>
      </c>
      <c r="C4637" s="38" t="s">
        <v>1227</v>
      </c>
      <c r="D4637" s="38">
        <v>50</v>
      </c>
      <c r="E4637" s="38" t="s">
        <v>792</v>
      </c>
    </row>
    <row r="4638" spans="1:5">
      <c r="A4638" s="38" t="s">
        <v>1226</v>
      </c>
      <c r="B4638" s="38" t="s">
        <v>1222</v>
      </c>
      <c r="C4638" s="38" t="s">
        <v>1225</v>
      </c>
      <c r="D4638" s="38">
        <v>50</v>
      </c>
      <c r="E4638" s="38" t="s">
        <v>792</v>
      </c>
    </row>
    <row r="4639" spans="1:5">
      <c r="A4639" s="38" t="s">
        <v>1224</v>
      </c>
      <c r="B4639" s="38" t="s">
        <v>1222</v>
      </c>
      <c r="C4639" s="38" t="s">
        <v>1221</v>
      </c>
      <c r="D4639" s="38">
        <v>50</v>
      </c>
      <c r="E4639" s="38" t="s">
        <v>792</v>
      </c>
    </row>
    <row r="4640" spans="1:5">
      <c r="A4640" s="38" t="s">
        <v>1223</v>
      </c>
      <c r="B4640" s="38" t="s">
        <v>1222</v>
      </c>
      <c r="C4640" s="38" t="s">
        <v>1221</v>
      </c>
      <c r="D4640" s="38">
        <v>50</v>
      </c>
      <c r="E4640" s="38" t="s">
        <v>792</v>
      </c>
    </row>
    <row r="4641" spans="1:5">
      <c r="A4641" s="38" t="s">
        <v>1220</v>
      </c>
      <c r="B4641" s="38" t="s">
        <v>1218</v>
      </c>
      <c r="C4641" s="38" t="s">
        <v>1217</v>
      </c>
      <c r="D4641" s="38">
        <v>50</v>
      </c>
      <c r="E4641" s="38" t="s">
        <v>792</v>
      </c>
    </row>
    <row r="4642" spans="1:5">
      <c r="A4642" s="38" t="s">
        <v>1219</v>
      </c>
      <c r="B4642" s="38" t="s">
        <v>1218</v>
      </c>
      <c r="C4642" s="38" t="s">
        <v>1217</v>
      </c>
      <c r="D4642" s="38">
        <v>50</v>
      </c>
      <c r="E4642" s="38" t="s">
        <v>792</v>
      </c>
    </row>
    <row r="4643" spans="1:5">
      <c r="A4643" s="38" t="s">
        <v>1216</v>
      </c>
      <c r="B4643" s="38" t="s">
        <v>1211</v>
      </c>
      <c r="C4643" s="38" t="s">
        <v>1215</v>
      </c>
      <c r="D4643" s="38">
        <v>50</v>
      </c>
      <c r="E4643" s="38" t="s">
        <v>792</v>
      </c>
    </row>
    <row r="4644" spans="1:5">
      <c r="A4644" s="38" t="s">
        <v>1214</v>
      </c>
      <c r="B4644" s="38" t="s">
        <v>1211</v>
      </c>
      <c r="C4644" s="38" t="s">
        <v>1213</v>
      </c>
      <c r="D4644" s="38">
        <v>50</v>
      </c>
      <c r="E4644" s="38" t="s">
        <v>792</v>
      </c>
    </row>
    <row r="4645" spans="1:5">
      <c r="A4645" s="38" t="s">
        <v>1212</v>
      </c>
      <c r="B4645" s="38" t="s">
        <v>1211</v>
      </c>
      <c r="C4645" s="38" t="s">
        <v>1210</v>
      </c>
      <c r="D4645" s="38">
        <v>50</v>
      </c>
      <c r="E4645" s="38" t="s">
        <v>792</v>
      </c>
    </row>
    <row r="4646" spans="1:5">
      <c r="A4646" s="38" t="s">
        <v>1209</v>
      </c>
      <c r="B4646" s="38" t="s">
        <v>1005</v>
      </c>
      <c r="C4646" s="38" t="s">
        <v>1093</v>
      </c>
      <c r="D4646" s="38">
        <v>50</v>
      </c>
      <c r="E4646" s="38" t="s">
        <v>792</v>
      </c>
    </row>
    <row r="4647" spans="1:5">
      <c r="A4647" s="38" t="s">
        <v>1208</v>
      </c>
      <c r="B4647" s="38" t="s">
        <v>1005</v>
      </c>
      <c r="C4647" s="38" t="s">
        <v>1093</v>
      </c>
      <c r="D4647" s="38">
        <v>50</v>
      </c>
      <c r="E4647" s="38" t="s">
        <v>792</v>
      </c>
    </row>
    <row r="4648" spans="1:5">
      <c r="A4648" s="38" t="s">
        <v>1207</v>
      </c>
      <c r="B4648" s="38" t="s">
        <v>1005</v>
      </c>
      <c r="C4648" s="38" t="s">
        <v>1091</v>
      </c>
      <c r="D4648" s="38">
        <v>50</v>
      </c>
      <c r="E4648" s="38" t="s">
        <v>792</v>
      </c>
    </row>
    <row r="4649" spans="1:5">
      <c r="A4649" s="38" t="s">
        <v>1206</v>
      </c>
      <c r="B4649" s="38" t="s">
        <v>1005</v>
      </c>
      <c r="C4649" s="38" t="s">
        <v>1091</v>
      </c>
      <c r="D4649" s="38">
        <v>50</v>
      </c>
      <c r="E4649" s="38" t="s">
        <v>792</v>
      </c>
    </row>
    <row r="4650" spans="1:5">
      <c r="A4650" s="38" t="s">
        <v>1205</v>
      </c>
      <c r="B4650" s="38" t="s">
        <v>1005</v>
      </c>
      <c r="C4650" s="38" t="s">
        <v>1089</v>
      </c>
      <c r="D4650" s="38">
        <v>50</v>
      </c>
      <c r="E4650" s="38" t="s">
        <v>792</v>
      </c>
    </row>
    <row r="4651" spans="1:5">
      <c r="A4651" s="38" t="s">
        <v>1204</v>
      </c>
      <c r="B4651" s="38" t="s">
        <v>1005</v>
      </c>
      <c r="C4651" s="38" t="s">
        <v>1089</v>
      </c>
      <c r="D4651" s="38">
        <v>50</v>
      </c>
      <c r="E4651" s="38" t="s">
        <v>792</v>
      </c>
    </row>
    <row r="4652" spans="1:5">
      <c r="A4652" s="38" t="s">
        <v>1203</v>
      </c>
      <c r="B4652" s="38" t="s">
        <v>1005</v>
      </c>
      <c r="C4652" s="38" t="s">
        <v>1087</v>
      </c>
      <c r="D4652" s="38">
        <v>50</v>
      </c>
      <c r="E4652" s="38" t="s">
        <v>792</v>
      </c>
    </row>
    <row r="4653" spans="1:5">
      <c r="A4653" s="38" t="s">
        <v>1202</v>
      </c>
      <c r="B4653" s="38" t="s">
        <v>1005</v>
      </c>
      <c r="C4653" s="38" t="s">
        <v>1087</v>
      </c>
      <c r="D4653" s="38">
        <v>50</v>
      </c>
      <c r="E4653" s="38" t="s">
        <v>792</v>
      </c>
    </row>
    <row r="4654" spans="1:5">
      <c r="A4654" s="38" t="s">
        <v>1201</v>
      </c>
      <c r="B4654" s="38" t="s">
        <v>1005</v>
      </c>
      <c r="C4654" s="38" t="s">
        <v>1085</v>
      </c>
      <c r="D4654" s="38">
        <v>50</v>
      </c>
      <c r="E4654" s="38" t="s">
        <v>792</v>
      </c>
    </row>
    <row r="4655" spans="1:5">
      <c r="A4655" s="38" t="s">
        <v>1200</v>
      </c>
      <c r="B4655" s="38" t="s">
        <v>1005</v>
      </c>
      <c r="C4655" s="38" t="s">
        <v>1085</v>
      </c>
      <c r="D4655" s="38">
        <v>50</v>
      </c>
      <c r="E4655" s="38" t="s">
        <v>792</v>
      </c>
    </row>
    <row r="4656" spans="1:5">
      <c r="A4656" s="38" t="s">
        <v>1199</v>
      </c>
      <c r="B4656" s="38" t="s">
        <v>1005</v>
      </c>
      <c r="C4656" s="38" t="s">
        <v>1083</v>
      </c>
      <c r="D4656" s="38">
        <v>50</v>
      </c>
      <c r="E4656" s="38" t="s">
        <v>792</v>
      </c>
    </row>
    <row r="4657" spans="1:5">
      <c r="A4657" s="38" t="s">
        <v>1198</v>
      </c>
      <c r="B4657" s="38" t="s">
        <v>1005</v>
      </c>
      <c r="C4657" s="38" t="s">
        <v>1083</v>
      </c>
      <c r="D4657" s="38">
        <v>50</v>
      </c>
      <c r="E4657" s="38" t="s">
        <v>792</v>
      </c>
    </row>
    <row r="4658" spans="1:5">
      <c r="A4658" s="38" t="s">
        <v>1197</v>
      </c>
      <c r="B4658" s="38" t="s">
        <v>1005</v>
      </c>
      <c r="C4658" s="38" t="s">
        <v>1081</v>
      </c>
      <c r="D4658" s="38">
        <v>50</v>
      </c>
      <c r="E4658" s="38" t="s">
        <v>792</v>
      </c>
    </row>
    <row r="4659" spans="1:5">
      <c r="A4659" s="38" t="s">
        <v>1196</v>
      </c>
      <c r="B4659" s="38" t="s">
        <v>1005</v>
      </c>
      <c r="C4659" s="38" t="s">
        <v>1081</v>
      </c>
      <c r="D4659" s="38">
        <v>50</v>
      </c>
      <c r="E4659" s="38" t="s">
        <v>792</v>
      </c>
    </row>
    <row r="4660" spans="1:5">
      <c r="A4660" s="38" t="s">
        <v>1195</v>
      </c>
      <c r="B4660" s="38" t="s">
        <v>1005</v>
      </c>
      <c r="C4660" s="38" t="s">
        <v>1079</v>
      </c>
      <c r="D4660" s="38">
        <v>50</v>
      </c>
      <c r="E4660" s="38" t="s">
        <v>792</v>
      </c>
    </row>
    <row r="4661" spans="1:5">
      <c r="A4661" s="38" t="s">
        <v>1194</v>
      </c>
      <c r="B4661" s="38" t="s">
        <v>1005</v>
      </c>
      <c r="C4661" s="38" t="s">
        <v>1079</v>
      </c>
      <c r="D4661" s="38">
        <v>50</v>
      </c>
      <c r="E4661" s="38" t="s">
        <v>792</v>
      </c>
    </row>
    <row r="4662" spans="1:5">
      <c r="A4662" s="38" t="s">
        <v>1193</v>
      </c>
      <c r="B4662" s="38" t="s">
        <v>1005</v>
      </c>
      <c r="C4662" s="38" t="s">
        <v>1077</v>
      </c>
      <c r="D4662" s="38">
        <v>50</v>
      </c>
      <c r="E4662" s="38" t="s">
        <v>792</v>
      </c>
    </row>
    <row r="4663" spans="1:5">
      <c r="A4663" s="38" t="s">
        <v>1192</v>
      </c>
      <c r="B4663" s="38" t="s">
        <v>1005</v>
      </c>
      <c r="C4663" s="38" t="s">
        <v>1077</v>
      </c>
      <c r="D4663" s="38">
        <v>50</v>
      </c>
      <c r="E4663" s="38" t="s">
        <v>792</v>
      </c>
    </row>
    <row r="4664" spans="1:5">
      <c r="A4664" s="38" t="s">
        <v>1191</v>
      </c>
      <c r="B4664" s="38" t="s">
        <v>1005</v>
      </c>
      <c r="C4664" s="38" t="s">
        <v>1075</v>
      </c>
      <c r="D4664" s="38">
        <v>50</v>
      </c>
      <c r="E4664" s="38" t="s">
        <v>792</v>
      </c>
    </row>
    <row r="4665" spans="1:5">
      <c r="A4665" s="38" t="s">
        <v>1190</v>
      </c>
      <c r="B4665" s="38" t="s">
        <v>1005</v>
      </c>
      <c r="C4665" s="38" t="s">
        <v>1075</v>
      </c>
      <c r="D4665" s="38">
        <v>50</v>
      </c>
      <c r="E4665" s="38" t="s">
        <v>792</v>
      </c>
    </row>
    <row r="4666" spans="1:5">
      <c r="A4666" s="38" t="s">
        <v>1189</v>
      </c>
      <c r="B4666" s="38" t="s">
        <v>1005</v>
      </c>
      <c r="C4666" s="38" t="s">
        <v>1073</v>
      </c>
      <c r="D4666" s="38">
        <v>50</v>
      </c>
      <c r="E4666" s="38" t="s">
        <v>792</v>
      </c>
    </row>
    <row r="4667" spans="1:5">
      <c r="A4667" s="38" t="s">
        <v>1188</v>
      </c>
      <c r="B4667" s="38" t="s">
        <v>1005</v>
      </c>
      <c r="C4667" s="38" t="s">
        <v>1073</v>
      </c>
      <c r="D4667" s="38">
        <v>50</v>
      </c>
      <c r="E4667" s="38" t="s">
        <v>792</v>
      </c>
    </row>
    <row r="4668" spans="1:5">
      <c r="A4668" s="38" t="s">
        <v>1187</v>
      </c>
      <c r="B4668" s="38" t="s">
        <v>1005</v>
      </c>
      <c r="C4668" s="38" t="s">
        <v>1071</v>
      </c>
      <c r="D4668" s="38">
        <v>50</v>
      </c>
      <c r="E4668" s="38" t="s">
        <v>792</v>
      </c>
    </row>
    <row r="4669" spans="1:5">
      <c r="A4669" s="38" t="s">
        <v>1186</v>
      </c>
      <c r="B4669" s="38" t="s">
        <v>1005</v>
      </c>
      <c r="C4669" s="38" t="s">
        <v>1069</v>
      </c>
      <c r="D4669" s="38">
        <v>50</v>
      </c>
      <c r="E4669" s="38" t="s">
        <v>792</v>
      </c>
    </row>
    <row r="4670" spans="1:5">
      <c r="A4670" s="38" t="s">
        <v>1185</v>
      </c>
      <c r="B4670" s="38" t="s">
        <v>1005</v>
      </c>
      <c r="C4670" s="38" t="s">
        <v>1067</v>
      </c>
      <c r="D4670" s="38">
        <v>50</v>
      </c>
      <c r="E4670" s="38" t="s">
        <v>792</v>
      </c>
    </row>
    <row r="4671" spans="1:5">
      <c r="A4671" s="38" t="s">
        <v>1184</v>
      </c>
      <c r="B4671" s="38" t="s">
        <v>1005</v>
      </c>
      <c r="C4671" s="38" t="s">
        <v>1065</v>
      </c>
      <c r="D4671" s="38">
        <v>50</v>
      </c>
      <c r="E4671" s="38" t="s">
        <v>792</v>
      </c>
    </row>
    <row r="4672" spans="1:5">
      <c r="A4672" s="38" t="s">
        <v>1183</v>
      </c>
      <c r="B4672" s="38" t="s">
        <v>1005</v>
      </c>
      <c r="C4672" s="38" t="s">
        <v>1063</v>
      </c>
      <c r="D4672" s="38">
        <v>50</v>
      </c>
      <c r="E4672" s="38" t="s">
        <v>792</v>
      </c>
    </row>
    <row r="4673" spans="1:5">
      <c r="A4673" s="38" t="s">
        <v>1182</v>
      </c>
      <c r="B4673" s="38" t="s">
        <v>1005</v>
      </c>
      <c r="C4673" s="38" t="s">
        <v>1061</v>
      </c>
      <c r="D4673" s="38">
        <v>50</v>
      </c>
      <c r="E4673" s="38" t="s">
        <v>792</v>
      </c>
    </row>
    <row r="4674" spans="1:5">
      <c r="A4674" s="38" t="s">
        <v>1181</v>
      </c>
      <c r="B4674" s="38" t="s">
        <v>1005</v>
      </c>
      <c r="C4674" s="38" t="s">
        <v>1059</v>
      </c>
      <c r="D4674" s="38">
        <v>50</v>
      </c>
      <c r="E4674" s="38" t="s">
        <v>792</v>
      </c>
    </row>
    <row r="4675" spans="1:5">
      <c r="A4675" s="38" t="s">
        <v>1180</v>
      </c>
      <c r="B4675" s="38" t="s">
        <v>1005</v>
      </c>
      <c r="C4675" s="38" t="s">
        <v>1059</v>
      </c>
      <c r="D4675" s="38">
        <v>50</v>
      </c>
      <c r="E4675" s="38" t="s">
        <v>792</v>
      </c>
    </row>
    <row r="4676" spans="1:5">
      <c r="A4676" s="38" t="s">
        <v>1179</v>
      </c>
      <c r="B4676" s="38" t="s">
        <v>1005</v>
      </c>
      <c r="C4676" s="38" t="s">
        <v>1057</v>
      </c>
      <c r="D4676" s="38">
        <v>50</v>
      </c>
      <c r="E4676" s="38" t="s">
        <v>792</v>
      </c>
    </row>
    <row r="4677" spans="1:5">
      <c r="A4677" s="38" t="s">
        <v>1178</v>
      </c>
      <c r="B4677" s="38" t="s">
        <v>1005</v>
      </c>
      <c r="C4677" s="38" t="s">
        <v>1057</v>
      </c>
      <c r="D4677" s="38">
        <v>50</v>
      </c>
      <c r="E4677" s="38" t="s">
        <v>792</v>
      </c>
    </row>
    <row r="4678" spans="1:5">
      <c r="A4678" s="38" t="s">
        <v>1177</v>
      </c>
      <c r="B4678" s="38" t="s">
        <v>1005</v>
      </c>
      <c r="C4678" s="38" t="s">
        <v>1055</v>
      </c>
      <c r="D4678" s="38">
        <v>50</v>
      </c>
      <c r="E4678" s="38" t="s">
        <v>792</v>
      </c>
    </row>
    <row r="4679" spans="1:5">
      <c r="A4679" s="38" t="s">
        <v>1176</v>
      </c>
      <c r="B4679" s="38" t="s">
        <v>1005</v>
      </c>
      <c r="C4679" s="38" t="s">
        <v>1055</v>
      </c>
      <c r="D4679" s="38">
        <v>50</v>
      </c>
      <c r="E4679" s="38" t="s">
        <v>792</v>
      </c>
    </row>
    <row r="4680" spans="1:5">
      <c r="A4680" s="38" t="s">
        <v>1175</v>
      </c>
      <c r="B4680" s="38" t="s">
        <v>1005</v>
      </c>
      <c r="C4680" s="38" t="s">
        <v>1053</v>
      </c>
      <c r="D4680" s="38">
        <v>50</v>
      </c>
      <c r="E4680" s="38" t="s">
        <v>792</v>
      </c>
    </row>
    <row r="4681" spans="1:5">
      <c r="A4681" s="38" t="s">
        <v>1174</v>
      </c>
      <c r="B4681" s="38" t="s">
        <v>1005</v>
      </c>
      <c r="C4681" s="38" t="s">
        <v>1053</v>
      </c>
      <c r="D4681" s="38">
        <v>50</v>
      </c>
      <c r="E4681" s="38" t="s">
        <v>792</v>
      </c>
    </row>
    <row r="4682" spans="1:5">
      <c r="A4682" s="38" t="s">
        <v>1173</v>
      </c>
      <c r="B4682" s="38" t="s">
        <v>1005</v>
      </c>
      <c r="C4682" s="38" t="s">
        <v>1051</v>
      </c>
      <c r="D4682" s="38">
        <v>50</v>
      </c>
      <c r="E4682" s="38" t="s">
        <v>792</v>
      </c>
    </row>
    <row r="4683" spans="1:5">
      <c r="A4683" s="38" t="s">
        <v>1172</v>
      </c>
      <c r="B4683" s="38" t="s">
        <v>1005</v>
      </c>
      <c r="C4683" s="38" t="s">
        <v>1051</v>
      </c>
      <c r="D4683" s="38">
        <v>50</v>
      </c>
      <c r="E4683" s="38" t="s">
        <v>792</v>
      </c>
    </row>
    <row r="4684" spans="1:5">
      <c r="A4684" s="38" t="s">
        <v>1171</v>
      </c>
      <c r="B4684" s="38" t="s">
        <v>1005</v>
      </c>
      <c r="C4684" s="38" t="s">
        <v>1049</v>
      </c>
      <c r="D4684" s="38">
        <v>50</v>
      </c>
      <c r="E4684" s="38" t="s">
        <v>792</v>
      </c>
    </row>
    <row r="4685" spans="1:5">
      <c r="A4685" s="38" t="s">
        <v>1170</v>
      </c>
      <c r="B4685" s="38" t="s">
        <v>1005</v>
      </c>
      <c r="C4685" s="38" t="s">
        <v>1049</v>
      </c>
      <c r="D4685" s="38">
        <v>50</v>
      </c>
      <c r="E4685" s="38" t="s">
        <v>792</v>
      </c>
    </row>
    <row r="4686" spans="1:5">
      <c r="A4686" s="38" t="s">
        <v>1169</v>
      </c>
      <c r="B4686" s="38" t="s">
        <v>1005</v>
      </c>
      <c r="C4686" s="38" t="s">
        <v>1047</v>
      </c>
      <c r="D4686" s="38">
        <v>50</v>
      </c>
      <c r="E4686" s="38" t="s">
        <v>792</v>
      </c>
    </row>
    <row r="4687" spans="1:5">
      <c r="A4687" s="38" t="s">
        <v>1168</v>
      </c>
      <c r="B4687" s="38" t="s">
        <v>1005</v>
      </c>
      <c r="C4687" s="38" t="s">
        <v>1047</v>
      </c>
      <c r="D4687" s="38">
        <v>50</v>
      </c>
      <c r="E4687" s="38" t="s">
        <v>792</v>
      </c>
    </row>
    <row r="4688" spans="1:5">
      <c r="A4688" s="38" t="s">
        <v>1167</v>
      </c>
      <c r="B4688" s="38" t="s">
        <v>1005</v>
      </c>
      <c r="C4688" s="38" t="s">
        <v>1045</v>
      </c>
      <c r="D4688" s="38">
        <v>50</v>
      </c>
      <c r="E4688" s="38" t="s">
        <v>792</v>
      </c>
    </row>
    <row r="4689" spans="1:5">
      <c r="A4689" s="38" t="s">
        <v>1166</v>
      </c>
      <c r="B4689" s="38" t="s">
        <v>1005</v>
      </c>
      <c r="C4689" s="38" t="s">
        <v>1045</v>
      </c>
      <c r="D4689" s="38">
        <v>50</v>
      </c>
      <c r="E4689" s="38" t="s">
        <v>792</v>
      </c>
    </row>
    <row r="4690" spans="1:5">
      <c r="A4690" s="38" t="s">
        <v>1165</v>
      </c>
      <c r="B4690" s="38" t="s">
        <v>1005</v>
      </c>
      <c r="C4690" s="38" t="s">
        <v>1043</v>
      </c>
      <c r="D4690" s="38">
        <v>50</v>
      </c>
      <c r="E4690" s="38" t="s">
        <v>792</v>
      </c>
    </row>
    <row r="4691" spans="1:5">
      <c r="A4691" s="38" t="s">
        <v>1164</v>
      </c>
      <c r="B4691" s="38" t="s">
        <v>1005</v>
      </c>
      <c r="C4691" s="38" t="s">
        <v>1043</v>
      </c>
      <c r="D4691" s="38">
        <v>50</v>
      </c>
      <c r="E4691" s="38" t="s">
        <v>792</v>
      </c>
    </row>
    <row r="4692" spans="1:5">
      <c r="A4692" s="38" t="s">
        <v>1163</v>
      </c>
      <c r="B4692" s="38" t="s">
        <v>1005</v>
      </c>
      <c r="C4692" s="38" t="s">
        <v>1041</v>
      </c>
      <c r="D4692" s="38">
        <v>50</v>
      </c>
      <c r="E4692" s="38" t="s">
        <v>792</v>
      </c>
    </row>
    <row r="4693" spans="1:5">
      <c r="A4693" s="38" t="s">
        <v>1162</v>
      </c>
      <c r="B4693" s="38" t="s">
        <v>1005</v>
      </c>
      <c r="C4693" s="38" t="s">
        <v>1041</v>
      </c>
      <c r="D4693" s="38">
        <v>50</v>
      </c>
      <c r="E4693" s="38" t="s">
        <v>792</v>
      </c>
    </row>
    <row r="4694" spans="1:5">
      <c r="A4694" s="38" t="s">
        <v>1161</v>
      </c>
      <c r="B4694" s="38" t="s">
        <v>1005</v>
      </c>
      <c r="C4694" s="38" t="s">
        <v>1039</v>
      </c>
      <c r="D4694" s="38">
        <v>50</v>
      </c>
      <c r="E4694" s="38" t="s">
        <v>792</v>
      </c>
    </row>
    <row r="4695" spans="1:5">
      <c r="A4695" s="38" t="s">
        <v>1160</v>
      </c>
      <c r="B4695" s="38" t="s">
        <v>1005</v>
      </c>
      <c r="C4695" s="38" t="s">
        <v>1039</v>
      </c>
      <c r="D4695" s="38">
        <v>50</v>
      </c>
      <c r="E4695" s="38" t="s">
        <v>792</v>
      </c>
    </row>
    <row r="4696" spans="1:5">
      <c r="A4696" s="38" t="s">
        <v>1159</v>
      </c>
      <c r="B4696" s="38" t="s">
        <v>1005</v>
      </c>
      <c r="C4696" s="38" t="s">
        <v>1037</v>
      </c>
      <c r="D4696" s="38">
        <v>50</v>
      </c>
      <c r="E4696" s="38" t="s">
        <v>792</v>
      </c>
    </row>
    <row r="4697" spans="1:5">
      <c r="A4697" s="38" t="s">
        <v>1158</v>
      </c>
      <c r="B4697" s="38" t="s">
        <v>1005</v>
      </c>
      <c r="C4697" s="38" t="s">
        <v>1037</v>
      </c>
      <c r="D4697" s="38">
        <v>50</v>
      </c>
      <c r="E4697" s="38" t="s">
        <v>792</v>
      </c>
    </row>
    <row r="4698" spans="1:5">
      <c r="A4698" s="38" t="s">
        <v>1157</v>
      </c>
      <c r="B4698" s="38" t="s">
        <v>1005</v>
      </c>
      <c r="C4698" s="38" t="s">
        <v>1035</v>
      </c>
      <c r="D4698" s="38">
        <v>50</v>
      </c>
      <c r="E4698" s="38" t="s">
        <v>792</v>
      </c>
    </row>
    <row r="4699" spans="1:5">
      <c r="A4699" s="38" t="s">
        <v>1156</v>
      </c>
      <c r="B4699" s="38" t="s">
        <v>1005</v>
      </c>
      <c r="C4699" s="38" t="s">
        <v>1035</v>
      </c>
      <c r="D4699" s="38">
        <v>50</v>
      </c>
      <c r="E4699" s="38" t="s">
        <v>792</v>
      </c>
    </row>
    <row r="4700" spans="1:5">
      <c r="A4700" s="38" t="s">
        <v>1155</v>
      </c>
      <c r="B4700" s="38" t="s">
        <v>1005</v>
      </c>
      <c r="C4700" s="38" t="s">
        <v>1033</v>
      </c>
      <c r="D4700" s="38">
        <v>50</v>
      </c>
      <c r="E4700" s="38" t="s">
        <v>792</v>
      </c>
    </row>
    <row r="4701" spans="1:5">
      <c r="A4701" s="38" t="s">
        <v>1154</v>
      </c>
      <c r="B4701" s="38" t="s">
        <v>1005</v>
      </c>
      <c r="C4701" s="38" t="s">
        <v>1033</v>
      </c>
      <c r="D4701" s="38">
        <v>50</v>
      </c>
      <c r="E4701" s="38" t="s">
        <v>792</v>
      </c>
    </row>
    <row r="4702" spans="1:5">
      <c r="A4702" s="38" t="s">
        <v>1153</v>
      </c>
      <c r="B4702" s="38" t="s">
        <v>1005</v>
      </c>
      <c r="C4702" s="38" t="s">
        <v>1031</v>
      </c>
      <c r="D4702" s="38">
        <v>50</v>
      </c>
      <c r="E4702" s="38" t="s">
        <v>792</v>
      </c>
    </row>
    <row r="4703" spans="1:5">
      <c r="A4703" s="38" t="s">
        <v>1152</v>
      </c>
      <c r="B4703" s="38" t="s">
        <v>1005</v>
      </c>
      <c r="C4703" s="38" t="s">
        <v>1029</v>
      </c>
      <c r="D4703" s="38">
        <v>50</v>
      </c>
      <c r="E4703" s="38" t="s">
        <v>792</v>
      </c>
    </row>
    <row r="4704" spans="1:5">
      <c r="A4704" s="38" t="s">
        <v>1151</v>
      </c>
      <c r="B4704" s="38" t="s">
        <v>1005</v>
      </c>
      <c r="C4704" s="38" t="s">
        <v>1027</v>
      </c>
      <c r="D4704" s="38">
        <v>50</v>
      </c>
      <c r="E4704" s="38" t="s">
        <v>792</v>
      </c>
    </row>
    <row r="4705" spans="1:5">
      <c r="A4705" s="38" t="s">
        <v>1150</v>
      </c>
      <c r="B4705" s="38" t="s">
        <v>1005</v>
      </c>
      <c r="C4705" s="38" t="s">
        <v>1025</v>
      </c>
      <c r="D4705" s="38">
        <v>50</v>
      </c>
      <c r="E4705" s="38" t="s">
        <v>792</v>
      </c>
    </row>
    <row r="4706" spans="1:5">
      <c r="A4706" s="38" t="s">
        <v>1149</v>
      </c>
      <c r="B4706" s="38" t="s">
        <v>1005</v>
      </c>
      <c r="C4706" s="38" t="s">
        <v>1023</v>
      </c>
      <c r="D4706" s="38">
        <v>50</v>
      </c>
      <c r="E4706" s="38" t="s">
        <v>792</v>
      </c>
    </row>
    <row r="4707" spans="1:5">
      <c r="A4707" s="38" t="s">
        <v>1148</v>
      </c>
      <c r="B4707" s="38" t="s">
        <v>1005</v>
      </c>
      <c r="C4707" s="38" t="s">
        <v>1021</v>
      </c>
      <c r="D4707" s="38">
        <v>50</v>
      </c>
      <c r="E4707" s="38" t="s">
        <v>792</v>
      </c>
    </row>
    <row r="4708" spans="1:5">
      <c r="A4708" s="38" t="s">
        <v>1147</v>
      </c>
      <c r="B4708" s="38" t="s">
        <v>1005</v>
      </c>
      <c r="C4708" s="38" t="s">
        <v>1019</v>
      </c>
      <c r="D4708" s="38">
        <v>50</v>
      </c>
      <c r="E4708" s="38" t="s">
        <v>792</v>
      </c>
    </row>
    <row r="4709" spans="1:5">
      <c r="A4709" s="38" t="s">
        <v>1146</v>
      </c>
      <c r="B4709" s="38" t="s">
        <v>1005</v>
      </c>
      <c r="C4709" s="38" t="s">
        <v>1017</v>
      </c>
      <c r="D4709" s="38">
        <v>50</v>
      </c>
      <c r="E4709" s="38" t="s">
        <v>792</v>
      </c>
    </row>
    <row r="4710" spans="1:5">
      <c r="A4710" s="38" t="s">
        <v>1145</v>
      </c>
      <c r="B4710" s="38" t="s">
        <v>1005</v>
      </c>
      <c r="C4710" s="38" t="s">
        <v>1015</v>
      </c>
      <c r="D4710" s="38">
        <v>50</v>
      </c>
      <c r="E4710" s="38" t="s">
        <v>792</v>
      </c>
    </row>
    <row r="4711" spans="1:5">
      <c r="A4711" s="38" t="s">
        <v>1144</v>
      </c>
      <c r="B4711" s="38" t="s">
        <v>1005</v>
      </c>
      <c r="C4711" s="38" t="s">
        <v>1013</v>
      </c>
      <c r="D4711" s="38">
        <v>50</v>
      </c>
      <c r="E4711" s="38" t="s">
        <v>792</v>
      </c>
    </row>
    <row r="4712" spans="1:5">
      <c r="A4712" s="38" t="s">
        <v>1143</v>
      </c>
      <c r="B4712" s="38" t="s">
        <v>1005</v>
      </c>
      <c r="C4712" s="38" t="s">
        <v>1011</v>
      </c>
      <c r="D4712" s="38">
        <v>50</v>
      </c>
      <c r="E4712" s="38" t="s">
        <v>792</v>
      </c>
    </row>
    <row r="4713" spans="1:5">
      <c r="A4713" s="38" t="s">
        <v>1142</v>
      </c>
      <c r="B4713" s="38" t="s">
        <v>1005</v>
      </c>
      <c r="C4713" s="38" t="s">
        <v>1009</v>
      </c>
      <c r="D4713" s="38">
        <v>50</v>
      </c>
      <c r="E4713" s="38" t="s">
        <v>792</v>
      </c>
    </row>
    <row r="4714" spans="1:5">
      <c r="A4714" s="38" t="s">
        <v>1141</v>
      </c>
      <c r="B4714" s="38" t="s">
        <v>1005</v>
      </c>
      <c r="C4714" s="38" t="s">
        <v>1007</v>
      </c>
      <c r="D4714" s="38">
        <v>50</v>
      </c>
      <c r="E4714" s="38" t="s">
        <v>792</v>
      </c>
    </row>
    <row r="4715" spans="1:5">
      <c r="A4715" s="38" t="s">
        <v>1140</v>
      </c>
      <c r="B4715" s="38" t="s">
        <v>1005</v>
      </c>
      <c r="C4715" s="38" t="s">
        <v>1004</v>
      </c>
      <c r="D4715" s="38">
        <v>50</v>
      </c>
      <c r="E4715" s="38" t="s">
        <v>792</v>
      </c>
    </row>
    <row r="4716" spans="1:5">
      <c r="A4716" s="38" t="s">
        <v>1139</v>
      </c>
      <c r="B4716" s="38" t="s">
        <v>1005</v>
      </c>
      <c r="C4716" s="38" t="s">
        <v>1093</v>
      </c>
      <c r="D4716" s="38">
        <v>50</v>
      </c>
      <c r="E4716" s="38" t="s">
        <v>792</v>
      </c>
    </row>
    <row r="4717" spans="1:5">
      <c r="A4717" s="38" t="s">
        <v>1138</v>
      </c>
      <c r="B4717" s="38" t="s">
        <v>1005</v>
      </c>
      <c r="C4717" s="38" t="s">
        <v>1091</v>
      </c>
      <c r="D4717" s="38">
        <v>50</v>
      </c>
      <c r="E4717" s="38" t="s">
        <v>792</v>
      </c>
    </row>
    <row r="4718" spans="1:5">
      <c r="A4718" s="38" t="s">
        <v>1137</v>
      </c>
      <c r="B4718" s="38" t="s">
        <v>1005</v>
      </c>
      <c r="C4718" s="38" t="s">
        <v>1089</v>
      </c>
      <c r="D4718" s="38">
        <v>50</v>
      </c>
      <c r="E4718" s="38" t="s">
        <v>792</v>
      </c>
    </row>
    <row r="4719" spans="1:5">
      <c r="A4719" s="38" t="s">
        <v>1136</v>
      </c>
      <c r="B4719" s="38" t="s">
        <v>1005</v>
      </c>
      <c r="C4719" s="38" t="s">
        <v>1087</v>
      </c>
      <c r="D4719" s="38">
        <v>50</v>
      </c>
      <c r="E4719" s="38" t="s">
        <v>792</v>
      </c>
    </row>
    <row r="4720" spans="1:5">
      <c r="A4720" s="38" t="s">
        <v>1135</v>
      </c>
      <c r="B4720" s="38" t="s">
        <v>1005</v>
      </c>
      <c r="C4720" s="38" t="s">
        <v>1085</v>
      </c>
      <c r="D4720" s="38">
        <v>50</v>
      </c>
      <c r="E4720" s="38" t="s">
        <v>792</v>
      </c>
    </row>
    <row r="4721" spans="1:5">
      <c r="A4721" s="38" t="s">
        <v>1134</v>
      </c>
      <c r="B4721" s="38" t="s">
        <v>1005</v>
      </c>
      <c r="C4721" s="38" t="s">
        <v>1083</v>
      </c>
      <c r="D4721" s="38">
        <v>50</v>
      </c>
      <c r="E4721" s="38" t="s">
        <v>792</v>
      </c>
    </row>
    <row r="4722" spans="1:5">
      <c r="A4722" s="38" t="s">
        <v>1133</v>
      </c>
      <c r="B4722" s="38" t="s">
        <v>1005</v>
      </c>
      <c r="C4722" s="38" t="s">
        <v>1081</v>
      </c>
      <c r="D4722" s="38">
        <v>50</v>
      </c>
      <c r="E4722" s="38" t="s">
        <v>792</v>
      </c>
    </row>
    <row r="4723" spans="1:5">
      <c r="A4723" s="38" t="s">
        <v>1132</v>
      </c>
      <c r="B4723" s="38" t="s">
        <v>1005</v>
      </c>
      <c r="C4723" s="38" t="s">
        <v>1079</v>
      </c>
      <c r="D4723" s="38">
        <v>50</v>
      </c>
      <c r="E4723" s="38" t="s">
        <v>792</v>
      </c>
    </row>
    <row r="4724" spans="1:5">
      <c r="A4724" s="38" t="s">
        <v>1131</v>
      </c>
      <c r="B4724" s="38" t="s">
        <v>1005</v>
      </c>
      <c r="C4724" s="38" t="s">
        <v>1077</v>
      </c>
      <c r="D4724" s="38">
        <v>50</v>
      </c>
      <c r="E4724" s="38" t="s">
        <v>792</v>
      </c>
    </row>
    <row r="4725" spans="1:5">
      <c r="A4725" s="38" t="s">
        <v>1130</v>
      </c>
      <c r="B4725" s="38" t="s">
        <v>1005</v>
      </c>
      <c r="C4725" s="38" t="s">
        <v>1075</v>
      </c>
      <c r="D4725" s="38">
        <v>50</v>
      </c>
      <c r="E4725" s="38" t="s">
        <v>792</v>
      </c>
    </row>
    <row r="4726" spans="1:5">
      <c r="A4726" s="38" t="s">
        <v>1129</v>
      </c>
      <c r="B4726" s="38" t="s">
        <v>1005</v>
      </c>
      <c r="C4726" s="38" t="s">
        <v>1073</v>
      </c>
      <c r="D4726" s="38">
        <v>50</v>
      </c>
      <c r="E4726" s="38" t="s">
        <v>792</v>
      </c>
    </row>
    <row r="4727" spans="1:5">
      <c r="A4727" s="38" t="s">
        <v>1128</v>
      </c>
      <c r="B4727" s="38" t="s">
        <v>1005</v>
      </c>
      <c r="C4727" s="38" t="s">
        <v>1071</v>
      </c>
      <c r="D4727" s="38">
        <v>50</v>
      </c>
      <c r="E4727" s="38" t="s">
        <v>792</v>
      </c>
    </row>
    <row r="4728" spans="1:5">
      <c r="A4728" s="38" t="s">
        <v>1127</v>
      </c>
      <c r="B4728" s="38" t="s">
        <v>1005</v>
      </c>
      <c r="C4728" s="38" t="s">
        <v>1069</v>
      </c>
      <c r="D4728" s="38">
        <v>50</v>
      </c>
      <c r="E4728" s="38" t="s">
        <v>792</v>
      </c>
    </row>
    <row r="4729" spans="1:5">
      <c r="A4729" s="38" t="s">
        <v>1126</v>
      </c>
      <c r="B4729" s="38" t="s">
        <v>1005</v>
      </c>
      <c r="C4729" s="38" t="s">
        <v>1067</v>
      </c>
      <c r="D4729" s="38">
        <v>50</v>
      </c>
      <c r="E4729" s="38" t="s">
        <v>792</v>
      </c>
    </row>
    <row r="4730" spans="1:5">
      <c r="A4730" s="38" t="s">
        <v>1125</v>
      </c>
      <c r="B4730" s="38" t="s">
        <v>1005</v>
      </c>
      <c r="C4730" s="38" t="s">
        <v>1065</v>
      </c>
      <c r="D4730" s="38">
        <v>50</v>
      </c>
      <c r="E4730" s="38" t="s">
        <v>792</v>
      </c>
    </row>
    <row r="4731" spans="1:5">
      <c r="A4731" s="38" t="s">
        <v>1124</v>
      </c>
      <c r="B4731" s="38" t="s">
        <v>1005</v>
      </c>
      <c r="C4731" s="38" t="s">
        <v>1063</v>
      </c>
      <c r="D4731" s="38">
        <v>50</v>
      </c>
      <c r="E4731" s="38" t="s">
        <v>792</v>
      </c>
    </row>
    <row r="4732" spans="1:5">
      <c r="A4732" s="38" t="s">
        <v>1123</v>
      </c>
      <c r="B4732" s="38" t="s">
        <v>1005</v>
      </c>
      <c r="C4732" s="38" t="s">
        <v>1061</v>
      </c>
      <c r="D4732" s="38">
        <v>50</v>
      </c>
      <c r="E4732" s="38" t="s">
        <v>792</v>
      </c>
    </row>
    <row r="4733" spans="1:5">
      <c r="A4733" s="38" t="s">
        <v>1122</v>
      </c>
      <c r="B4733" s="38" t="s">
        <v>1005</v>
      </c>
      <c r="C4733" s="38" t="s">
        <v>1059</v>
      </c>
      <c r="D4733" s="38">
        <v>50</v>
      </c>
      <c r="E4733" s="38" t="s">
        <v>792</v>
      </c>
    </row>
    <row r="4734" spans="1:5">
      <c r="A4734" s="38" t="s">
        <v>1121</v>
      </c>
      <c r="B4734" s="38" t="s">
        <v>1005</v>
      </c>
      <c r="C4734" s="38" t="s">
        <v>1057</v>
      </c>
      <c r="D4734" s="38">
        <v>50</v>
      </c>
      <c r="E4734" s="38" t="s">
        <v>792</v>
      </c>
    </row>
    <row r="4735" spans="1:5">
      <c r="A4735" s="38" t="s">
        <v>1120</v>
      </c>
      <c r="B4735" s="38" t="s">
        <v>1005</v>
      </c>
      <c r="C4735" s="38" t="s">
        <v>1055</v>
      </c>
      <c r="D4735" s="38">
        <v>50</v>
      </c>
      <c r="E4735" s="38" t="s">
        <v>792</v>
      </c>
    </row>
    <row r="4736" spans="1:5">
      <c r="A4736" s="38" t="s">
        <v>1119</v>
      </c>
      <c r="B4736" s="38" t="s">
        <v>1005</v>
      </c>
      <c r="C4736" s="38" t="s">
        <v>1053</v>
      </c>
      <c r="D4736" s="38">
        <v>50</v>
      </c>
      <c r="E4736" s="38" t="s">
        <v>792</v>
      </c>
    </row>
    <row r="4737" spans="1:5">
      <c r="A4737" s="38" t="s">
        <v>1118</v>
      </c>
      <c r="B4737" s="38" t="s">
        <v>1005</v>
      </c>
      <c r="C4737" s="38" t="s">
        <v>1051</v>
      </c>
      <c r="D4737" s="38">
        <v>50</v>
      </c>
      <c r="E4737" s="38" t="s">
        <v>792</v>
      </c>
    </row>
    <row r="4738" spans="1:5">
      <c r="A4738" s="38" t="s">
        <v>1117</v>
      </c>
      <c r="B4738" s="38" t="s">
        <v>1005</v>
      </c>
      <c r="C4738" s="38" t="s">
        <v>1049</v>
      </c>
      <c r="D4738" s="38">
        <v>50</v>
      </c>
      <c r="E4738" s="38" t="s">
        <v>792</v>
      </c>
    </row>
    <row r="4739" spans="1:5">
      <c r="A4739" s="38" t="s">
        <v>1116</v>
      </c>
      <c r="B4739" s="38" t="s">
        <v>1005</v>
      </c>
      <c r="C4739" s="38" t="s">
        <v>1047</v>
      </c>
      <c r="D4739" s="38">
        <v>50</v>
      </c>
      <c r="E4739" s="38" t="s">
        <v>792</v>
      </c>
    </row>
    <row r="4740" spans="1:5">
      <c r="A4740" s="38" t="s">
        <v>1115</v>
      </c>
      <c r="B4740" s="38" t="s">
        <v>1005</v>
      </c>
      <c r="C4740" s="38" t="s">
        <v>1045</v>
      </c>
      <c r="D4740" s="38">
        <v>50</v>
      </c>
      <c r="E4740" s="38" t="s">
        <v>792</v>
      </c>
    </row>
    <row r="4741" spans="1:5">
      <c r="A4741" s="38" t="s">
        <v>1114</v>
      </c>
      <c r="B4741" s="38" t="s">
        <v>1005</v>
      </c>
      <c r="C4741" s="38" t="s">
        <v>1043</v>
      </c>
      <c r="D4741" s="38">
        <v>50</v>
      </c>
      <c r="E4741" s="38" t="s">
        <v>792</v>
      </c>
    </row>
    <row r="4742" spans="1:5">
      <c r="A4742" s="38" t="s">
        <v>1113</v>
      </c>
      <c r="B4742" s="38" t="s">
        <v>1005</v>
      </c>
      <c r="C4742" s="38" t="s">
        <v>1041</v>
      </c>
      <c r="D4742" s="38">
        <v>50</v>
      </c>
      <c r="E4742" s="38" t="s">
        <v>792</v>
      </c>
    </row>
    <row r="4743" spans="1:5">
      <c r="A4743" s="38" t="s">
        <v>1112</v>
      </c>
      <c r="B4743" s="38" t="s">
        <v>1005</v>
      </c>
      <c r="C4743" s="38" t="s">
        <v>1039</v>
      </c>
      <c r="D4743" s="38">
        <v>50</v>
      </c>
      <c r="E4743" s="38" t="s">
        <v>792</v>
      </c>
    </row>
    <row r="4744" spans="1:5">
      <c r="A4744" s="38" t="s">
        <v>1111</v>
      </c>
      <c r="B4744" s="38" t="s">
        <v>1005</v>
      </c>
      <c r="C4744" s="38" t="s">
        <v>1037</v>
      </c>
      <c r="D4744" s="38">
        <v>50</v>
      </c>
      <c r="E4744" s="38" t="s">
        <v>792</v>
      </c>
    </row>
    <row r="4745" spans="1:5">
      <c r="A4745" s="38" t="s">
        <v>1110</v>
      </c>
      <c r="B4745" s="38" t="s">
        <v>1005</v>
      </c>
      <c r="C4745" s="38" t="s">
        <v>1035</v>
      </c>
      <c r="D4745" s="38">
        <v>50</v>
      </c>
      <c r="E4745" s="38" t="s">
        <v>792</v>
      </c>
    </row>
    <row r="4746" spans="1:5">
      <c r="A4746" s="38" t="s">
        <v>1109</v>
      </c>
      <c r="B4746" s="38" t="s">
        <v>1005</v>
      </c>
      <c r="C4746" s="38" t="s">
        <v>1033</v>
      </c>
      <c r="D4746" s="38">
        <v>50</v>
      </c>
      <c r="E4746" s="38" t="s">
        <v>792</v>
      </c>
    </row>
    <row r="4747" spans="1:5">
      <c r="A4747" s="38" t="s">
        <v>1108</v>
      </c>
      <c r="B4747" s="38" t="s">
        <v>1005</v>
      </c>
      <c r="C4747" s="38" t="s">
        <v>1031</v>
      </c>
      <c r="D4747" s="38">
        <v>50</v>
      </c>
      <c r="E4747" s="38" t="s">
        <v>792</v>
      </c>
    </row>
    <row r="4748" spans="1:5">
      <c r="A4748" s="38" t="s">
        <v>1107</v>
      </c>
      <c r="B4748" s="38" t="s">
        <v>1005</v>
      </c>
      <c r="C4748" s="38" t="s">
        <v>1029</v>
      </c>
      <c r="D4748" s="38">
        <v>50</v>
      </c>
      <c r="E4748" s="38" t="s">
        <v>792</v>
      </c>
    </row>
    <row r="4749" spans="1:5">
      <c r="A4749" s="38" t="s">
        <v>1106</v>
      </c>
      <c r="B4749" s="38" t="s">
        <v>1005</v>
      </c>
      <c r="C4749" s="38" t="s">
        <v>1027</v>
      </c>
      <c r="D4749" s="38">
        <v>50</v>
      </c>
      <c r="E4749" s="38" t="s">
        <v>792</v>
      </c>
    </row>
    <row r="4750" spans="1:5">
      <c r="A4750" s="38" t="s">
        <v>1105</v>
      </c>
      <c r="B4750" s="38" t="s">
        <v>1005</v>
      </c>
      <c r="C4750" s="38" t="s">
        <v>1025</v>
      </c>
      <c r="D4750" s="38">
        <v>50</v>
      </c>
      <c r="E4750" s="38" t="s">
        <v>792</v>
      </c>
    </row>
    <row r="4751" spans="1:5">
      <c r="A4751" s="38" t="s">
        <v>1104</v>
      </c>
      <c r="B4751" s="38" t="s">
        <v>1005</v>
      </c>
      <c r="C4751" s="38" t="s">
        <v>1023</v>
      </c>
      <c r="D4751" s="38">
        <v>50</v>
      </c>
      <c r="E4751" s="38" t="s">
        <v>792</v>
      </c>
    </row>
    <row r="4752" spans="1:5">
      <c r="A4752" s="38" t="s">
        <v>1103</v>
      </c>
      <c r="B4752" s="38" t="s">
        <v>1005</v>
      </c>
      <c r="C4752" s="38" t="s">
        <v>1021</v>
      </c>
      <c r="D4752" s="38">
        <v>50</v>
      </c>
      <c r="E4752" s="38" t="s">
        <v>792</v>
      </c>
    </row>
    <row r="4753" spans="1:5">
      <c r="A4753" s="38" t="s">
        <v>1102</v>
      </c>
      <c r="B4753" s="38" t="s">
        <v>1005</v>
      </c>
      <c r="C4753" s="38" t="s">
        <v>1019</v>
      </c>
      <c r="D4753" s="38">
        <v>50</v>
      </c>
      <c r="E4753" s="38" t="s">
        <v>792</v>
      </c>
    </row>
    <row r="4754" spans="1:5">
      <c r="A4754" s="38" t="s">
        <v>1101</v>
      </c>
      <c r="B4754" s="38" t="s">
        <v>1005</v>
      </c>
      <c r="C4754" s="38" t="s">
        <v>1017</v>
      </c>
      <c r="D4754" s="38">
        <v>50</v>
      </c>
      <c r="E4754" s="38" t="s">
        <v>792</v>
      </c>
    </row>
    <row r="4755" spans="1:5">
      <c r="A4755" s="38" t="s">
        <v>1100</v>
      </c>
      <c r="B4755" s="38" t="s">
        <v>1005</v>
      </c>
      <c r="C4755" s="38" t="s">
        <v>1015</v>
      </c>
      <c r="D4755" s="38">
        <v>50</v>
      </c>
      <c r="E4755" s="38" t="s">
        <v>792</v>
      </c>
    </row>
    <row r="4756" spans="1:5">
      <c r="A4756" s="38" t="s">
        <v>1099</v>
      </c>
      <c r="B4756" s="38" t="s">
        <v>1005</v>
      </c>
      <c r="C4756" s="38" t="s">
        <v>1013</v>
      </c>
      <c r="D4756" s="38">
        <v>50</v>
      </c>
      <c r="E4756" s="38" t="s">
        <v>792</v>
      </c>
    </row>
    <row r="4757" spans="1:5">
      <c r="A4757" s="38" t="s">
        <v>1098</v>
      </c>
      <c r="B4757" s="38" t="s">
        <v>1005</v>
      </c>
      <c r="C4757" s="38" t="s">
        <v>1011</v>
      </c>
      <c r="D4757" s="38">
        <v>50</v>
      </c>
      <c r="E4757" s="38" t="s">
        <v>792</v>
      </c>
    </row>
    <row r="4758" spans="1:5">
      <c r="A4758" s="38" t="s">
        <v>1097</v>
      </c>
      <c r="B4758" s="38" t="s">
        <v>1005</v>
      </c>
      <c r="C4758" s="38" t="s">
        <v>1009</v>
      </c>
      <c r="D4758" s="38">
        <v>50</v>
      </c>
      <c r="E4758" s="38" t="s">
        <v>792</v>
      </c>
    </row>
    <row r="4759" spans="1:5">
      <c r="A4759" s="38" t="s">
        <v>1096</v>
      </c>
      <c r="B4759" s="38" t="s">
        <v>1005</v>
      </c>
      <c r="C4759" s="38" t="s">
        <v>1007</v>
      </c>
      <c r="D4759" s="38">
        <v>50</v>
      </c>
      <c r="E4759" s="38" t="s">
        <v>792</v>
      </c>
    </row>
    <row r="4760" spans="1:5">
      <c r="A4760" s="38" t="s">
        <v>1095</v>
      </c>
      <c r="B4760" s="38" t="s">
        <v>1005</v>
      </c>
      <c r="C4760" s="38" t="s">
        <v>1004</v>
      </c>
      <c r="D4760" s="38">
        <v>50</v>
      </c>
      <c r="E4760" s="38" t="s">
        <v>792</v>
      </c>
    </row>
    <row r="4761" spans="1:5">
      <c r="A4761" s="38" t="s">
        <v>1094</v>
      </c>
      <c r="B4761" s="38" t="s">
        <v>1005</v>
      </c>
      <c r="C4761" s="38" t="s">
        <v>1093</v>
      </c>
      <c r="D4761" s="38">
        <v>50</v>
      </c>
      <c r="E4761" s="38" t="s">
        <v>792</v>
      </c>
    </row>
    <row r="4762" spans="1:5">
      <c r="A4762" s="38" t="s">
        <v>1092</v>
      </c>
      <c r="B4762" s="38" t="s">
        <v>1005</v>
      </c>
      <c r="C4762" s="38" t="s">
        <v>1091</v>
      </c>
      <c r="D4762" s="38">
        <v>50</v>
      </c>
      <c r="E4762" s="38" t="s">
        <v>792</v>
      </c>
    </row>
    <row r="4763" spans="1:5">
      <c r="A4763" s="38" t="s">
        <v>1090</v>
      </c>
      <c r="B4763" s="38" t="s">
        <v>1005</v>
      </c>
      <c r="C4763" s="38" t="s">
        <v>1089</v>
      </c>
      <c r="D4763" s="38">
        <v>50</v>
      </c>
      <c r="E4763" s="38" t="s">
        <v>792</v>
      </c>
    </row>
    <row r="4764" spans="1:5">
      <c r="A4764" s="38" t="s">
        <v>1088</v>
      </c>
      <c r="B4764" s="38" t="s">
        <v>1005</v>
      </c>
      <c r="C4764" s="38" t="s">
        <v>1087</v>
      </c>
      <c r="D4764" s="38">
        <v>50</v>
      </c>
      <c r="E4764" s="38" t="s">
        <v>792</v>
      </c>
    </row>
    <row r="4765" spans="1:5">
      <c r="A4765" s="38" t="s">
        <v>1086</v>
      </c>
      <c r="B4765" s="38" t="s">
        <v>1005</v>
      </c>
      <c r="C4765" s="38" t="s">
        <v>1085</v>
      </c>
      <c r="D4765" s="38">
        <v>50</v>
      </c>
      <c r="E4765" s="38" t="s">
        <v>792</v>
      </c>
    </row>
    <row r="4766" spans="1:5">
      <c r="A4766" s="38" t="s">
        <v>1084</v>
      </c>
      <c r="B4766" s="38" t="s">
        <v>1005</v>
      </c>
      <c r="C4766" s="38" t="s">
        <v>1083</v>
      </c>
      <c r="D4766" s="38">
        <v>50</v>
      </c>
      <c r="E4766" s="38" t="s">
        <v>792</v>
      </c>
    </row>
    <row r="4767" spans="1:5">
      <c r="A4767" s="38" t="s">
        <v>1082</v>
      </c>
      <c r="B4767" s="38" t="s">
        <v>1005</v>
      </c>
      <c r="C4767" s="38" t="s">
        <v>1081</v>
      </c>
      <c r="D4767" s="38">
        <v>50</v>
      </c>
      <c r="E4767" s="38" t="s">
        <v>792</v>
      </c>
    </row>
    <row r="4768" spans="1:5">
      <c r="A4768" s="38" t="s">
        <v>1080</v>
      </c>
      <c r="B4768" s="38" t="s">
        <v>1005</v>
      </c>
      <c r="C4768" s="38" t="s">
        <v>1079</v>
      </c>
      <c r="D4768" s="38">
        <v>50</v>
      </c>
      <c r="E4768" s="38" t="s">
        <v>792</v>
      </c>
    </row>
    <row r="4769" spans="1:5">
      <c r="A4769" s="38" t="s">
        <v>1078</v>
      </c>
      <c r="B4769" s="38" t="s">
        <v>1005</v>
      </c>
      <c r="C4769" s="38" t="s">
        <v>1077</v>
      </c>
      <c r="D4769" s="38">
        <v>50</v>
      </c>
      <c r="E4769" s="38" t="s">
        <v>792</v>
      </c>
    </row>
    <row r="4770" spans="1:5">
      <c r="A4770" s="38" t="s">
        <v>1076</v>
      </c>
      <c r="B4770" s="38" t="s">
        <v>1005</v>
      </c>
      <c r="C4770" s="38" t="s">
        <v>1075</v>
      </c>
      <c r="D4770" s="38">
        <v>50</v>
      </c>
      <c r="E4770" s="38" t="s">
        <v>792</v>
      </c>
    </row>
    <row r="4771" spans="1:5">
      <c r="A4771" s="38" t="s">
        <v>1074</v>
      </c>
      <c r="B4771" s="38" t="s">
        <v>1005</v>
      </c>
      <c r="C4771" s="38" t="s">
        <v>1073</v>
      </c>
      <c r="D4771" s="38">
        <v>50</v>
      </c>
      <c r="E4771" s="38" t="s">
        <v>792</v>
      </c>
    </row>
    <row r="4772" spans="1:5">
      <c r="A4772" s="38" t="s">
        <v>1072</v>
      </c>
      <c r="B4772" s="38" t="s">
        <v>1005</v>
      </c>
      <c r="C4772" s="38" t="s">
        <v>1071</v>
      </c>
      <c r="D4772" s="38">
        <v>50</v>
      </c>
      <c r="E4772" s="38" t="s">
        <v>792</v>
      </c>
    </row>
    <row r="4773" spans="1:5">
      <c r="A4773" s="38" t="s">
        <v>1070</v>
      </c>
      <c r="B4773" s="38" t="s">
        <v>1005</v>
      </c>
      <c r="C4773" s="38" t="s">
        <v>1069</v>
      </c>
      <c r="D4773" s="38">
        <v>50</v>
      </c>
      <c r="E4773" s="38" t="s">
        <v>792</v>
      </c>
    </row>
    <row r="4774" spans="1:5">
      <c r="A4774" s="38" t="s">
        <v>1068</v>
      </c>
      <c r="B4774" s="38" t="s">
        <v>1005</v>
      </c>
      <c r="C4774" s="38" t="s">
        <v>1067</v>
      </c>
      <c r="D4774" s="38">
        <v>50</v>
      </c>
      <c r="E4774" s="38" t="s">
        <v>792</v>
      </c>
    </row>
    <row r="4775" spans="1:5">
      <c r="A4775" s="38" t="s">
        <v>1066</v>
      </c>
      <c r="B4775" s="38" t="s">
        <v>1005</v>
      </c>
      <c r="C4775" s="38" t="s">
        <v>1065</v>
      </c>
      <c r="D4775" s="38">
        <v>50</v>
      </c>
      <c r="E4775" s="38" t="s">
        <v>792</v>
      </c>
    </row>
    <row r="4776" spans="1:5">
      <c r="A4776" s="38" t="s">
        <v>1064</v>
      </c>
      <c r="B4776" s="38" t="s">
        <v>1005</v>
      </c>
      <c r="C4776" s="38" t="s">
        <v>1063</v>
      </c>
      <c r="D4776" s="38">
        <v>50</v>
      </c>
      <c r="E4776" s="38" t="s">
        <v>792</v>
      </c>
    </row>
    <row r="4777" spans="1:5">
      <c r="A4777" s="38" t="s">
        <v>1062</v>
      </c>
      <c r="B4777" s="38" t="s">
        <v>1005</v>
      </c>
      <c r="C4777" s="38" t="s">
        <v>1061</v>
      </c>
      <c r="D4777" s="38">
        <v>50</v>
      </c>
      <c r="E4777" s="38" t="s">
        <v>792</v>
      </c>
    </row>
    <row r="4778" spans="1:5">
      <c r="A4778" s="38" t="s">
        <v>1060</v>
      </c>
      <c r="B4778" s="38" t="s">
        <v>1005</v>
      </c>
      <c r="C4778" s="38" t="s">
        <v>1059</v>
      </c>
      <c r="D4778" s="38">
        <v>50</v>
      </c>
      <c r="E4778" s="38" t="s">
        <v>792</v>
      </c>
    </row>
    <row r="4779" spans="1:5">
      <c r="A4779" s="38" t="s">
        <v>1058</v>
      </c>
      <c r="B4779" s="38" t="s">
        <v>1005</v>
      </c>
      <c r="C4779" s="38" t="s">
        <v>1057</v>
      </c>
      <c r="D4779" s="38">
        <v>50</v>
      </c>
      <c r="E4779" s="38" t="s">
        <v>792</v>
      </c>
    </row>
    <row r="4780" spans="1:5">
      <c r="A4780" s="38" t="s">
        <v>1056</v>
      </c>
      <c r="B4780" s="38" t="s">
        <v>1005</v>
      </c>
      <c r="C4780" s="38" t="s">
        <v>1055</v>
      </c>
      <c r="D4780" s="38">
        <v>50</v>
      </c>
      <c r="E4780" s="38" t="s">
        <v>792</v>
      </c>
    </row>
    <row r="4781" spans="1:5">
      <c r="A4781" s="38" t="s">
        <v>1054</v>
      </c>
      <c r="B4781" s="38" t="s">
        <v>1005</v>
      </c>
      <c r="C4781" s="38" t="s">
        <v>1053</v>
      </c>
      <c r="D4781" s="38">
        <v>50</v>
      </c>
      <c r="E4781" s="38" t="s">
        <v>792</v>
      </c>
    </row>
    <row r="4782" spans="1:5">
      <c r="A4782" s="38" t="s">
        <v>1052</v>
      </c>
      <c r="B4782" s="38" t="s">
        <v>1005</v>
      </c>
      <c r="C4782" s="38" t="s">
        <v>1051</v>
      </c>
      <c r="D4782" s="38">
        <v>50</v>
      </c>
      <c r="E4782" s="38" t="s">
        <v>792</v>
      </c>
    </row>
    <row r="4783" spans="1:5">
      <c r="A4783" s="38" t="s">
        <v>1050</v>
      </c>
      <c r="B4783" s="38" t="s">
        <v>1005</v>
      </c>
      <c r="C4783" s="38" t="s">
        <v>1049</v>
      </c>
      <c r="D4783" s="38">
        <v>50</v>
      </c>
      <c r="E4783" s="38" t="s">
        <v>792</v>
      </c>
    </row>
    <row r="4784" spans="1:5">
      <c r="A4784" s="38" t="s">
        <v>1048</v>
      </c>
      <c r="B4784" s="38" t="s">
        <v>1005</v>
      </c>
      <c r="C4784" s="38" t="s">
        <v>1047</v>
      </c>
      <c r="D4784" s="38">
        <v>50</v>
      </c>
      <c r="E4784" s="38" t="s">
        <v>792</v>
      </c>
    </row>
    <row r="4785" spans="1:5">
      <c r="A4785" s="38" t="s">
        <v>1046</v>
      </c>
      <c r="B4785" s="38" t="s">
        <v>1005</v>
      </c>
      <c r="C4785" s="38" t="s">
        <v>1045</v>
      </c>
      <c r="D4785" s="38">
        <v>50</v>
      </c>
      <c r="E4785" s="38" t="s">
        <v>792</v>
      </c>
    </row>
    <row r="4786" spans="1:5">
      <c r="A4786" s="38" t="s">
        <v>1044</v>
      </c>
      <c r="B4786" s="38" t="s">
        <v>1005</v>
      </c>
      <c r="C4786" s="38" t="s">
        <v>1043</v>
      </c>
      <c r="D4786" s="38">
        <v>50</v>
      </c>
      <c r="E4786" s="38" t="s">
        <v>792</v>
      </c>
    </row>
    <row r="4787" spans="1:5">
      <c r="A4787" s="38" t="s">
        <v>1042</v>
      </c>
      <c r="B4787" s="38" t="s">
        <v>1005</v>
      </c>
      <c r="C4787" s="38" t="s">
        <v>1041</v>
      </c>
      <c r="D4787" s="38">
        <v>50</v>
      </c>
      <c r="E4787" s="38" t="s">
        <v>792</v>
      </c>
    </row>
    <row r="4788" spans="1:5">
      <c r="A4788" s="38" t="s">
        <v>1040</v>
      </c>
      <c r="B4788" s="38" t="s">
        <v>1005</v>
      </c>
      <c r="C4788" s="38" t="s">
        <v>1039</v>
      </c>
      <c r="D4788" s="38">
        <v>50</v>
      </c>
      <c r="E4788" s="38" t="s">
        <v>792</v>
      </c>
    </row>
    <row r="4789" spans="1:5">
      <c r="A4789" s="38" t="s">
        <v>1038</v>
      </c>
      <c r="B4789" s="38" t="s">
        <v>1005</v>
      </c>
      <c r="C4789" s="38" t="s">
        <v>1037</v>
      </c>
      <c r="D4789" s="38">
        <v>50</v>
      </c>
      <c r="E4789" s="38" t="s">
        <v>792</v>
      </c>
    </row>
    <row r="4790" spans="1:5">
      <c r="A4790" s="38" t="s">
        <v>1036</v>
      </c>
      <c r="B4790" s="38" t="s">
        <v>1005</v>
      </c>
      <c r="C4790" s="38" t="s">
        <v>1035</v>
      </c>
      <c r="D4790" s="38">
        <v>50</v>
      </c>
      <c r="E4790" s="38" t="s">
        <v>792</v>
      </c>
    </row>
    <row r="4791" spans="1:5">
      <c r="A4791" s="38" t="s">
        <v>1034</v>
      </c>
      <c r="B4791" s="38" t="s">
        <v>1005</v>
      </c>
      <c r="C4791" s="38" t="s">
        <v>1033</v>
      </c>
      <c r="D4791" s="38">
        <v>50</v>
      </c>
      <c r="E4791" s="38" t="s">
        <v>792</v>
      </c>
    </row>
    <row r="4792" spans="1:5">
      <c r="A4792" s="38" t="s">
        <v>1032</v>
      </c>
      <c r="B4792" s="38" t="s">
        <v>1005</v>
      </c>
      <c r="C4792" s="38" t="s">
        <v>1031</v>
      </c>
      <c r="D4792" s="38">
        <v>50</v>
      </c>
      <c r="E4792" s="38" t="s">
        <v>792</v>
      </c>
    </row>
    <row r="4793" spans="1:5">
      <c r="A4793" s="38" t="s">
        <v>1030</v>
      </c>
      <c r="B4793" s="38" t="s">
        <v>1005</v>
      </c>
      <c r="C4793" s="38" t="s">
        <v>1029</v>
      </c>
      <c r="D4793" s="38">
        <v>50</v>
      </c>
      <c r="E4793" s="38" t="s">
        <v>792</v>
      </c>
    </row>
    <row r="4794" spans="1:5">
      <c r="A4794" s="38" t="s">
        <v>1028</v>
      </c>
      <c r="B4794" s="38" t="s">
        <v>1005</v>
      </c>
      <c r="C4794" s="38" t="s">
        <v>1027</v>
      </c>
      <c r="D4794" s="38">
        <v>50</v>
      </c>
      <c r="E4794" s="38" t="s">
        <v>792</v>
      </c>
    </row>
    <row r="4795" spans="1:5">
      <c r="A4795" s="38" t="s">
        <v>1026</v>
      </c>
      <c r="B4795" s="38" t="s">
        <v>1005</v>
      </c>
      <c r="C4795" s="38" t="s">
        <v>1025</v>
      </c>
      <c r="D4795" s="38">
        <v>50</v>
      </c>
      <c r="E4795" s="38" t="s">
        <v>792</v>
      </c>
    </row>
    <row r="4796" spans="1:5">
      <c r="A4796" s="38" t="s">
        <v>1024</v>
      </c>
      <c r="B4796" s="38" t="s">
        <v>1005</v>
      </c>
      <c r="C4796" s="38" t="s">
        <v>1023</v>
      </c>
      <c r="D4796" s="38">
        <v>50</v>
      </c>
      <c r="E4796" s="38" t="s">
        <v>792</v>
      </c>
    </row>
    <row r="4797" spans="1:5">
      <c r="A4797" s="38" t="s">
        <v>1022</v>
      </c>
      <c r="B4797" s="38" t="s">
        <v>1005</v>
      </c>
      <c r="C4797" s="38" t="s">
        <v>1021</v>
      </c>
      <c r="D4797" s="38">
        <v>50</v>
      </c>
      <c r="E4797" s="38" t="s">
        <v>792</v>
      </c>
    </row>
    <row r="4798" spans="1:5">
      <c r="A4798" s="38" t="s">
        <v>1020</v>
      </c>
      <c r="B4798" s="38" t="s">
        <v>1005</v>
      </c>
      <c r="C4798" s="38" t="s">
        <v>1019</v>
      </c>
      <c r="D4798" s="38">
        <v>50</v>
      </c>
      <c r="E4798" s="38" t="s">
        <v>792</v>
      </c>
    </row>
    <row r="4799" spans="1:5">
      <c r="A4799" s="38" t="s">
        <v>1018</v>
      </c>
      <c r="B4799" s="38" t="s">
        <v>1005</v>
      </c>
      <c r="C4799" s="38" t="s">
        <v>1017</v>
      </c>
      <c r="D4799" s="38">
        <v>50</v>
      </c>
      <c r="E4799" s="38" t="s">
        <v>792</v>
      </c>
    </row>
    <row r="4800" spans="1:5">
      <c r="A4800" s="38" t="s">
        <v>1016</v>
      </c>
      <c r="B4800" s="38" t="s">
        <v>1005</v>
      </c>
      <c r="C4800" s="38" t="s">
        <v>1015</v>
      </c>
      <c r="D4800" s="38">
        <v>50</v>
      </c>
      <c r="E4800" s="38" t="s">
        <v>792</v>
      </c>
    </row>
    <row r="4801" spans="1:5">
      <c r="A4801" s="38" t="s">
        <v>1014</v>
      </c>
      <c r="B4801" s="38" t="s">
        <v>1005</v>
      </c>
      <c r="C4801" s="38" t="s">
        <v>1013</v>
      </c>
      <c r="D4801" s="38">
        <v>50</v>
      </c>
      <c r="E4801" s="38" t="s">
        <v>792</v>
      </c>
    </row>
    <row r="4802" spans="1:5">
      <c r="A4802" s="38" t="s">
        <v>1012</v>
      </c>
      <c r="B4802" s="38" t="s">
        <v>1005</v>
      </c>
      <c r="C4802" s="38" t="s">
        <v>1011</v>
      </c>
      <c r="D4802" s="38">
        <v>50</v>
      </c>
      <c r="E4802" s="38" t="s">
        <v>792</v>
      </c>
    </row>
    <row r="4803" spans="1:5">
      <c r="A4803" s="38" t="s">
        <v>1010</v>
      </c>
      <c r="B4803" s="38" t="s">
        <v>1005</v>
      </c>
      <c r="C4803" s="38" t="s">
        <v>1009</v>
      </c>
      <c r="D4803" s="38">
        <v>50</v>
      </c>
      <c r="E4803" s="38" t="s">
        <v>792</v>
      </c>
    </row>
    <row r="4804" spans="1:5">
      <c r="A4804" s="38" t="s">
        <v>1008</v>
      </c>
      <c r="B4804" s="38" t="s">
        <v>1005</v>
      </c>
      <c r="C4804" s="38" t="s">
        <v>1007</v>
      </c>
      <c r="D4804" s="38">
        <v>50</v>
      </c>
      <c r="E4804" s="38" t="s">
        <v>792</v>
      </c>
    </row>
    <row r="4805" spans="1:5">
      <c r="A4805" s="38" t="s">
        <v>1006</v>
      </c>
      <c r="B4805" s="38" t="s">
        <v>1005</v>
      </c>
      <c r="C4805" s="38" t="s">
        <v>1004</v>
      </c>
      <c r="D4805" s="38">
        <v>50</v>
      </c>
      <c r="E4805" s="38" t="s">
        <v>792</v>
      </c>
    </row>
    <row r="4806" spans="1:5">
      <c r="A4806" s="38" t="s">
        <v>1003</v>
      </c>
      <c r="B4806" s="38" t="s">
        <v>996</v>
      </c>
      <c r="C4806" s="38" t="s">
        <v>1000</v>
      </c>
      <c r="D4806" s="38">
        <v>50</v>
      </c>
      <c r="E4806" s="38" t="s">
        <v>792</v>
      </c>
    </row>
    <row r="4807" spans="1:5">
      <c r="A4807" s="38" t="s">
        <v>1002</v>
      </c>
      <c r="B4807" s="38" t="s">
        <v>996</v>
      </c>
      <c r="C4807" s="38" t="s">
        <v>998</v>
      </c>
      <c r="D4807" s="38">
        <v>50</v>
      </c>
      <c r="E4807" s="38" t="s">
        <v>792</v>
      </c>
    </row>
    <row r="4808" spans="1:5">
      <c r="A4808" s="38" t="s">
        <v>1001</v>
      </c>
      <c r="B4808" s="38" t="s">
        <v>996</v>
      </c>
      <c r="C4808" s="38" t="s">
        <v>1000</v>
      </c>
      <c r="D4808" s="38">
        <v>50</v>
      </c>
      <c r="E4808" s="38" t="s">
        <v>792</v>
      </c>
    </row>
    <row r="4809" spans="1:5">
      <c r="A4809" s="38" t="s">
        <v>999</v>
      </c>
      <c r="B4809" s="38" t="s">
        <v>996</v>
      </c>
      <c r="C4809" s="38" t="s">
        <v>998</v>
      </c>
      <c r="D4809" s="38">
        <v>50</v>
      </c>
      <c r="E4809" s="38" t="s">
        <v>792</v>
      </c>
    </row>
    <row r="4810" spans="1:5">
      <c r="A4810" s="38" t="s">
        <v>997</v>
      </c>
      <c r="B4810" s="38" t="s">
        <v>996</v>
      </c>
      <c r="C4810" s="38" t="s">
        <v>995</v>
      </c>
      <c r="D4810" s="38">
        <v>50</v>
      </c>
      <c r="E4810" s="38" t="s">
        <v>792</v>
      </c>
    </row>
    <row r="4811" spans="1:5">
      <c r="A4811" s="38" t="s">
        <v>994</v>
      </c>
      <c r="B4811" s="38" t="s">
        <v>989</v>
      </c>
      <c r="C4811" s="38" t="s">
        <v>991</v>
      </c>
      <c r="D4811" s="38">
        <v>50</v>
      </c>
      <c r="E4811" s="38" t="s">
        <v>792</v>
      </c>
    </row>
    <row r="4812" spans="1:5">
      <c r="A4812" s="38" t="s">
        <v>993</v>
      </c>
      <c r="B4812" s="38" t="s">
        <v>989</v>
      </c>
      <c r="C4812" s="38" t="s">
        <v>988</v>
      </c>
      <c r="D4812" s="38">
        <v>50</v>
      </c>
      <c r="E4812" s="38" t="s">
        <v>792</v>
      </c>
    </row>
    <row r="4813" spans="1:5">
      <c r="A4813" s="38" t="s">
        <v>992</v>
      </c>
      <c r="B4813" s="38" t="s">
        <v>989</v>
      </c>
      <c r="C4813" s="38" t="s">
        <v>991</v>
      </c>
      <c r="D4813" s="38">
        <v>50</v>
      </c>
      <c r="E4813" s="38" t="s">
        <v>792</v>
      </c>
    </row>
    <row r="4814" spans="1:5">
      <c r="A4814" s="38" t="s">
        <v>990</v>
      </c>
      <c r="B4814" s="38" t="s">
        <v>989</v>
      </c>
      <c r="C4814" s="38" t="s">
        <v>988</v>
      </c>
      <c r="D4814" s="38">
        <v>50</v>
      </c>
      <c r="E4814" s="38" t="s">
        <v>792</v>
      </c>
    </row>
    <row r="4815" spans="1:5">
      <c r="A4815" s="38" t="s">
        <v>987</v>
      </c>
      <c r="B4815" s="38" t="s">
        <v>897</v>
      </c>
      <c r="C4815" s="38" t="s">
        <v>946</v>
      </c>
      <c r="D4815" s="38">
        <v>50</v>
      </c>
      <c r="E4815" s="38" t="s">
        <v>792</v>
      </c>
    </row>
    <row r="4816" spans="1:5">
      <c r="A4816" s="38" t="s">
        <v>986</v>
      </c>
      <c r="B4816" s="38" t="s">
        <v>897</v>
      </c>
      <c r="C4816" s="38" t="s">
        <v>944</v>
      </c>
      <c r="D4816" s="38">
        <v>50</v>
      </c>
      <c r="E4816" s="38" t="s">
        <v>792</v>
      </c>
    </row>
    <row r="4817" spans="1:5">
      <c r="A4817" s="38" t="s">
        <v>985</v>
      </c>
      <c r="B4817" s="38" t="s">
        <v>897</v>
      </c>
      <c r="C4817" s="38" t="s">
        <v>940</v>
      </c>
      <c r="D4817" s="38">
        <v>50</v>
      </c>
      <c r="E4817" s="38" t="s">
        <v>792</v>
      </c>
    </row>
    <row r="4818" spans="1:5">
      <c r="A4818" s="38" t="s">
        <v>984</v>
      </c>
      <c r="B4818" s="38" t="s">
        <v>897</v>
      </c>
      <c r="C4818" s="38" t="s">
        <v>938</v>
      </c>
      <c r="D4818" s="38">
        <v>50</v>
      </c>
      <c r="E4818" s="38" t="s">
        <v>792</v>
      </c>
    </row>
    <row r="4819" spans="1:5">
      <c r="A4819" s="38" t="s">
        <v>983</v>
      </c>
      <c r="B4819" s="38" t="s">
        <v>897</v>
      </c>
      <c r="C4819" s="38" t="s">
        <v>936</v>
      </c>
      <c r="D4819" s="38">
        <v>50</v>
      </c>
      <c r="E4819" s="38" t="s">
        <v>792</v>
      </c>
    </row>
    <row r="4820" spans="1:5">
      <c r="A4820" s="38" t="s">
        <v>982</v>
      </c>
      <c r="B4820" s="38" t="s">
        <v>897</v>
      </c>
      <c r="C4820" s="38" t="s">
        <v>934</v>
      </c>
      <c r="D4820" s="38">
        <v>50</v>
      </c>
      <c r="E4820" s="38" t="s">
        <v>792</v>
      </c>
    </row>
    <row r="4821" spans="1:5">
      <c r="A4821" s="38" t="s">
        <v>981</v>
      </c>
      <c r="B4821" s="38" t="s">
        <v>897</v>
      </c>
      <c r="C4821" s="38" t="s">
        <v>934</v>
      </c>
      <c r="D4821" s="38">
        <v>50</v>
      </c>
      <c r="E4821" s="38" t="s">
        <v>792</v>
      </c>
    </row>
    <row r="4822" spans="1:5">
      <c r="A4822" s="38" t="s">
        <v>980</v>
      </c>
      <c r="B4822" s="38" t="s">
        <v>897</v>
      </c>
      <c r="C4822" s="38" t="s">
        <v>932</v>
      </c>
      <c r="D4822" s="38">
        <v>50</v>
      </c>
      <c r="E4822" s="38" t="s">
        <v>792</v>
      </c>
    </row>
    <row r="4823" spans="1:5">
      <c r="A4823" s="38" t="s">
        <v>979</v>
      </c>
      <c r="B4823" s="38" t="s">
        <v>897</v>
      </c>
      <c r="C4823" s="38" t="s">
        <v>930</v>
      </c>
      <c r="D4823" s="38">
        <v>50</v>
      </c>
      <c r="E4823" s="38" t="s">
        <v>792</v>
      </c>
    </row>
    <row r="4824" spans="1:5">
      <c r="A4824" s="38" t="s">
        <v>978</v>
      </c>
      <c r="B4824" s="38" t="s">
        <v>897</v>
      </c>
      <c r="C4824" s="38" t="s">
        <v>930</v>
      </c>
      <c r="D4824" s="38">
        <v>50</v>
      </c>
      <c r="E4824" s="38" t="s">
        <v>792</v>
      </c>
    </row>
    <row r="4825" spans="1:5">
      <c r="A4825" s="38" t="s">
        <v>977</v>
      </c>
      <c r="B4825" s="38" t="s">
        <v>897</v>
      </c>
      <c r="C4825" s="38" t="s">
        <v>928</v>
      </c>
      <c r="D4825" s="38">
        <v>50</v>
      </c>
      <c r="E4825" s="38" t="s">
        <v>792</v>
      </c>
    </row>
    <row r="4826" spans="1:5">
      <c r="A4826" s="38" t="s">
        <v>976</v>
      </c>
      <c r="B4826" s="38" t="s">
        <v>897</v>
      </c>
      <c r="C4826" s="38" t="s">
        <v>928</v>
      </c>
      <c r="D4826" s="38">
        <v>50</v>
      </c>
      <c r="E4826" s="38" t="s">
        <v>792</v>
      </c>
    </row>
    <row r="4827" spans="1:5">
      <c r="A4827" s="38" t="s">
        <v>516</v>
      </c>
      <c r="B4827" s="38" t="s">
        <v>897</v>
      </c>
      <c r="C4827" s="38" t="s">
        <v>927</v>
      </c>
      <c r="D4827" s="38">
        <v>50</v>
      </c>
      <c r="E4827" s="38" t="s">
        <v>792</v>
      </c>
    </row>
    <row r="4828" spans="1:5">
      <c r="A4828" s="38" t="s">
        <v>975</v>
      </c>
      <c r="B4828" s="38" t="s">
        <v>897</v>
      </c>
      <c r="C4828" s="38" t="s">
        <v>927</v>
      </c>
      <c r="D4828" s="38">
        <v>50</v>
      </c>
      <c r="E4828" s="38" t="s">
        <v>792</v>
      </c>
    </row>
    <row r="4829" spans="1:5">
      <c r="A4829" s="38" t="s">
        <v>519</v>
      </c>
      <c r="B4829" s="38" t="s">
        <v>897</v>
      </c>
      <c r="C4829" s="38" t="s">
        <v>926</v>
      </c>
      <c r="D4829" s="38">
        <v>50</v>
      </c>
      <c r="E4829" s="38" t="s">
        <v>792</v>
      </c>
    </row>
    <row r="4830" spans="1:5">
      <c r="A4830" s="38" t="s">
        <v>522</v>
      </c>
      <c r="B4830" s="38" t="s">
        <v>897</v>
      </c>
      <c r="C4830" s="38" t="s">
        <v>925</v>
      </c>
      <c r="D4830" s="38">
        <v>50</v>
      </c>
      <c r="E4830" s="38" t="s">
        <v>792</v>
      </c>
    </row>
    <row r="4831" spans="1:5">
      <c r="A4831" s="38" t="s">
        <v>525</v>
      </c>
      <c r="B4831" s="38" t="s">
        <v>897</v>
      </c>
      <c r="C4831" s="38" t="s">
        <v>924</v>
      </c>
      <c r="D4831" s="38">
        <v>50</v>
      </c>
      <c r="E4831" s="38" t="s">
        <v>792</v>
      </c>
    </row>
    <row r="4832" spans="1:5">
      <c r="A4832" s="38" t="s">
        <v>528</v>
      </c>
      <c r="B4832" s="38" t="s">
        <v>897</v>
      </c>
      <c r="C4832" s="38" t="s">
        <v>923</v>
      </c>
      <c r="D4832" s="38">
        <v>50</v>
      </c>
      <c r="E4832" s="38" t="s">
        <v>792</v>
      </c>
    </row>
    <row r="4833" spans="1:5">
      <c r="A4833" s="38" t="s">
        <v>531</v>
      </c>
      <c r="B4833" s="38" t="s">
        <v>897</v>
      </c>
      <c r="C4833" s="38" t="s">
        <v>922</v>
      </c>
      <c r="D4833" s="38">
        <v>50</v>
      </c>
      <c r="E4833" s="38" t="s">
        <v>792</v>
      </c>
    </row>
    <row r="4834" spans="1:5">
      <c r="A4834" s="38" t="s">
        <v>974</v>
      </c>
      <c r="B4834" s="38" t="s">
        <v>897</v>
      </c>
      <c r="C4834" s="38" t="s">
        <v>920</v>
      </c>
      <c r="D4834" s="38">
        <v>50</v>
      </c>
      <c r="E4834" s="38" t="s">
        <v>792</v>
      </c>
    </row>
    <row r="4835" spans="1:5">
      <c r="A4835" s="38" t="s">
        <v>534</v>
      </c>
      <c r="B4835" s="38" t="s">
        <v>897</v>
      </c>
      <c r="C4835" s="38" t="s">
        <v>919</v>
      </c>
      <c r="D4835" s="38">
        <v>50</v>
      </c>
      <c r="E4835" s="38" t="s">
        <v>792</v>
      </c>
    </row>
    <row r="4836" spans="1:5">
      <c r="A4836" s="38" t="s">
        <v>973</v>
      </c>
      <c r="B4836" s="38" t="s">
        <v>897</v>
      </c>
      <c r="C4836" s="38" t="s">
        <v>917</v>
      </c>
      <c r="D4836" s="38">
        <v>50</v>
      </c>
      <c r="E4836" s="38" t="s">
        <v>792</v>
      </c>
    </row>
    <row r="4837" spans="1:5">
      <c r="A4837" s="38" t="s">
        <v>972</v>
      </c>
      <c r="B4837" s="38" t="s">
        <v>897</v>
      </c>
      <c r="C4837" s="38" t="s">
        <v>915</v>
      </c>
      <c r="D4837" s="38">
        <v>50</v>
      </c>
      <c r="E4837" s="38" t="s">
        <v>792</v>
      </c>
    </row>
    <row r="4838" spans="1:5">
      <c r="A4838" s="38" t="s">
        <v>971</v>
      </c>
      <c r="B4838" s="38" t="s">
        <v>897</v>
      </c>
      <c r="C4838" s="38" t="s">
        <v>914</v>
      </c>
      <c r="D4838" s="38">
        <v>50</v>
      </c>
      <c r="E4838" s="38" t="s">
        <v>792</v>
      </c>
    </row>
    <row r="4839" spans="1:5">
      <c r="A4839" s="38" t="s">
        <v>970</v>
      </c>
      <c r="B4839" s="38" t="s">
        <v>897</v>
      </c>
      <c r="C4839" s="38" t="s">
        <v>913</v>
      </c>
      <c r="D4839" s="38">
        <v>50</v>
      </c>
      <c r="E4839" s="38" t="s">
        <v>792</v>
      </c>
    </row>
    <row r="4840" spans="1:5">
      <c r="A4840" s="38" t="s">
        <v>969</v>
      </c>
      <c r="B4840" s="38" t="s">
        <v>897</v>
      </c>
      <c r="C4840" s="38" t="s">
        <v>911</v>
      </c>
      <c r="D4840" s="38">
        <v>50</v>
      </c>
      <c r="E4840" s="38" t="s">
        <v>792</v>
      </c>
    </row>
    <row r="4841" spans="1:5">
      <c r="A4841" s="38" t="s">
        <v>539</v>
      </c>
      <c r="B4841" s="38" t="s">
        <v>897</v>
      </c>
      <c r="C4841" s="38" t="s">
        <v>910</v>
      </c>
      <c r="D4841" s="38">
        <v>50</v>
      </c>
      <c r="E4841" s="38" t="s">
        <v>792</v>
      </c>
    </row>
    <row r="4842" spans="1:5">
      <c r="A4842" s="38" t="s">
        <v>542</v>
      </c>
      <c r="B4842" s="38" t="s">
        <v>897</v>
      </c>
      <c r="C4842" s="38" t="s">
        <v>909</v>
      </c>
      <c r="D4842" s="38">
        <v>50</v>
      </c>
      <c r="E4842" s="38" t="s">
        <v>792</v>
      </c>
    </row>
    <row r="4843" spans="1:5">
      <c r="A4843" s="38" t="s">
        <v>968</v>
      </c>
      <c r="B4843" s="38" t="s">
        <v>897</v>
      </c>
      <c r="C4843" s="38" t="s">
        <v>907</v>
      </c>
      <c r="D4843" s="38">
        <v>50</v>
      </c>
      <c r="E4843" s="38" t="s">
        <v>792</v>
      </c>
    </row>
    <row r="4844" spans="1:5">
      <c r="A4844" s="38" t="s">
        <v>545</v>
      </c>
      <c r="B4844" s="38" t="s">
        <v>897</v>
      </c>
      <c r="C4844" s="38" t="s">
        <v>906</v>
      </c>
      <c r="D4844" s="38">
        <v>50</v>
      </c>
      <c r="E4844" s="38" t="s">
        <v>792</v>
      </c>
    </row>
    <row r="4845" spans="1:5">
      <c r="A4845" s="38" t="s">
        <v>967</v>
      </c>
      <c r="B4845" s="38" t="s">
        <v>897</v>
      </c>
      <c r="C4845" s="38" t="s">
        <v>904</v>
      </c>
      <c r="D4845" s="38">
        <v>50</v>
      </c>
      <c r="E4845" s="38" t="s">
        <v>792</v>
      </c>
    </row>
    <row r="4846" spans="1:5">
      <c r="A4846" s="38" t="s">
        <v>548</v>
      </c>
      <c r="B4846" s="38" t="s">
        <v>897</v>
      </c>
      <c r="C4846" s="38" t="s">
        <v>903</v>
      </c>
      <c r="D4846" s="38">
        <v>50</v>
      </c>
      <c r="E4846" s="38" t="s">
        <v>792</v>
      </c>
    </row>
    <row r="4847" spans="1:5">
      <c r="A4847" s="38" t="s">
        <v>551</v>
      </c>
      <c r="B4847" s="38" t="s">
        <v>897</v>
      </c>
      <c r="C4847" s="38" t="s">
        <v>902</v>
      </c>
      <c r="D4847" s="38">
        <v>50</v>
      </c>
      <c r="E4847" s="38" t="s">
        <v>792</v>
      </c>
    </row>
    <row r="4848" spans="1:5">
      <c r="A4848" s="38" t="s">
        <v>554</v>
      </c>
      <c r="B4848" s="38" t="s">
        <v>897</v>
      </c>
      <c r="C4848" s="38" t="s">
        <v>901</v>
      </c>
      <c r="D4848" s="38">
        <v>50</v>
      </c>
      <c r="E4848" s="38" t="s">
        <v>792</v>
      </c>
    </row>
    <row r="4849" spans="1:5">
      <c r="A4849" s="38" t="s">
        <v>557</v>
      </c>
      <c r="B4849" s="38" t="s">
        <v>897</v>
      </c>
      <c r="C4849" s="38" t="s">
        <v>900</v>
      </c>
      <c r="D4849" s="38">
        <v>50</v>
      </c>
      <c r="E4849" s="38" t="s">
        <v>792</v>
      </c>
    </row>
    <row r="4850" spans="1:5">
      <c r="A4850" s="38" t="s">
        <v>560</v>
      </c>
      <c r="B4850" s="38" t="s">
        <v>897</v>
      </c>
      <c r="C4850" s="38" t="s">
        <v>899</v>
      </c>
      <c r="D4850" s="38">
        <v>50</v>
      </c>
      <c r="E4850" s="38" t="s">
        <v>792</v>
      </c>
    </row>
    <row r="4851" spans="1:5">
      <c r="A4851" s="38" t="s">
        <v>563</v>
      </c>
      <c r="B4851" s="38" t="s">
        <v>897</v>
      </c>
      <c r="C4851" s="38" t="s">
        <v>898</v>
      </c>
      <c r="D4851" s="38">
        <v>50</v>
      </c>
      <c r="E4851" s="38" t="s">
        <v>792</v>
      </c>
    </row>
    <row r="4852" spans="1:5">
      <c r="A4852" s="38" t="s">
        <v>566</v>
      </c>
      <c r="B4852" s="38" t="s">
        <v>897</v>
      </c>
      <c r="C4852" s="38" t="s">
        <v>896</v>
      </c>
      <c r="D4852" s="38">
        <v>50</v>
      </c>
      <c r="E4852" s="38" t="s">
        <v>792</v>
      </c>
    </row>
    <row r="4853" spans="1:5">
      <c r="A4853" s="38" t="s">
        <v>966</v>
      </c>
      <c r="B4853" s="38" t="s">
        <v>897</v>
      </c>
      <c r="C4853" s="38" t="s">
        <v>942</v>
      </c>
      <c r="D4853" s="38">
        <v>50</v>
      </c>
      <c r="E4853" s="38" t="s">
        <v>792</v>
      </c>
    </row>
    <row r="4854" spans="1:5">
      <c r="A4854" s="38" t="s">
        <v>965</v>
      </c>
      <c r="B4854" s="38" t="s">
        <v>897</v>
      </c>
      <c r="C4854" s="38" t="s">
        <v>946</v>
      </c>
      <c r="D4854" s="38">
        <v>50</v>
      </c>
      <c r="E4854" s="38" t="s">
        <v>792</v>
      </c>
    </row>
    <row r="4855" spans="1:5">
      <c r="A4855" s="38" t="s">
        <v>964</v>
      </c>
      <c r="B4855" s="38" t="s">
        <v>897</v>
      </c>
      <c r="C4855" s="38" t="s">
        <v>944</v>
      </c>
      <c r="D4855" s="38">
        <v>50</v>
      </c>
      <c r="E4855" s="38" t="s">
        <v>792</v>
      </c>
    </row>
    <row r="4856" spans="1:5">
      <c r="A4856" s="38" t="s">
        <v>963</v>
      </c>
      <c r="B4856" s="38" t="s">
        <v>897</v>
      </c>
      <c r="C4856" s="38" t="s">
        <v>942</v>
      </c>
      <c r="D4856" s="38">
        <v>50</v>
      </c>
      <c r="E4856" s="38" t="s">
        <v>792</v>
      </c>
    </row>
    <row r="4857" spans="1:5">
      <c r="A4857" s="38" t="s">
        <v>962</v>
      </c>
      <c r="B4857" s="38" t="s">
        <v>897</v>
      </c>
      <c r="C4857" s="38" t="s">
        <v>940</v>
      </c>
      <c r="D4857" s="38">
        <v>50</v>
      </c>
      <c r="E4857" s="38" t="s">
        <v>792</v>
      </c>
    </row>
    <row r="4858" spans="1:5">
      <c r="A4858" s="38" t="s">
        <v>961</v>
      </c>
      <c r="B4858" s="38" t="s">
        <v>897</v>
      </c>
      <c r="C4858" s="38" t="s">
        <v>938</v>
      </c>
      <c r="D4858" s="38">
        <v>50</v>
      </c>
      <c r="E4858" s="38" t="s">
        <v>792</v>
      </c>
    </row>
    <row r="4859" spans="1:5">
      <c r="A4859" s="38" t="s">
        <v>960</v>
      </c>
      <c r="B4859" s="38" t="s">
        <v>897</v>
      </c>
      <c r="C4859" s="38" t="s">
        <v>936</v>
      </c>
      <c r="D4859" s="38">
        <v>50</v>
      </c>
      <c r="E4859" s="38" t="s">
        <v>792</v>
      </c>
    </row>
    <row r="4860" spans="1:5">
      <c r="A4860" s="38" t="s">
        <v>959</v>
      </c>
      <c r="B4860" s="38" t="s">
        <v>897</v>
      </c>
      <c r="C4860" s="38" t="s">
        <v>934</v>
      </c>
      <c r="D4860" s="38">
        <v>50</v>
      </c>
      <c r="E4860" s="38" t="s">
        <v>792</v>
      </c>
    </row>
    <row r="4861" spans="1:5">
      <c r="A4861" s="38" t="s">
        <v>958</v>
      </c>
      <c r="B4861" s="38" t="s">
        <v>897</v>
      </c>
      <c r="C4861" s="38" t="s">
        <v>932</v>
      </c>
      <c r="D4861" s="38">
        <v>50</v>
      </c>
      <c r="E4861" s="38" t="s">
        <v>792</v>
      </c>
    </row>
    <row r="4862" spans="1:5">
      <c r="A4862" s="38" t="s">
        <v>957</v>
      </c>
      <c r="B4862" s="38" t="s">
        <v>897</v>
      </c>
      <c r="C4862" s="38" t="s">
        <v>930</v>
      </c>
      <c r="D4862" s="38">
        <v>50</v>
      </c>
      <c r="E4862" s="38" t="s">
        <v>792</v>
      </c>
    </row>
    <row r="4863" spans="1:5">
      <c r="A4863" s="38" t="s">
        <v>956</v>
      </c>
      <c r="B4863" s="38" t="s">
        <v>897</v>
      </c>
      <c r="C4863" s="38" t="s">
        <v>928</v>
      </c>
      <c r="D4863" s="38">
        <v>50</v>
      </c>
      <c r="E4863" s="38" t="s">
        <v>792</v>
      </c>
    </row>
    <row r="4864" spans="1:5">
      <c r="A4864" s="38" t="s">
        <v>517</v>
      </c>
      <c r="B4864" s="38" t="s">
        <v>897</v>
      </c>
      <c r="C4864" s="38" t="s">
        <v>927</v>
      </c>
      <c r="D4864" s="38">
        <v>50</v>
      </c>
      <c r="E4864" s="38" t="s">
        <v>792</v>
      </c>
    </row>
    <row r="4865" spans="1:5">
      <c r="A4865" s="38" t="s">
        <v>520</v>
      </c>
      <c r="B4865" s="38" t="s">
        <v>897</v>
      </c>
      <c r="C4865" s="38" t="s">
        <v>926</v>
      </c>
      <c r="D4865" s="38">
        <v>50</v>
      </c>
      <c r="E4865" s="38" t="s">
        <v>792</v>
      </c>
    </row>
    <row r="4866" spans="1:5">
      <c r="A4866" s="38" t="s">
        <v>523</v>
      </c>
      <c r="B4866" s="38" t="s">
        <v>897</v>
      </c>
      <c r="C4866" s="38" t="s">
        <v>925</v>
      </c>
      <c r="D4866" s="38">
        <v>50</v>
      </c>
      <c r="E4866" s="38" t="s">
        <v>792</v>
      </c>
    </row>
    <row r="4867" spans="1:5">
      <c r="A4867" s="38" t="s">
        <v>526</v>
      </c>
      <c r="B4867" s="38" t="s">
        <v>897</v>
      </c>
      <c r="C4867" s="38" t="s">
        <v>924</v>
      </c>
      <c r="D4867" s="38">
        <v>50</v>
      </c>
      <c r="E4867" s="38" t="s">
        <v>792</v>
      </c>
    </row>
    <row r="4868" spans="1:5">
      <c r="A4868" s="38" t="s">
        <v>529</v>
      </c>
      <c r="B4868" s="38" t="s">
        <v>897</v>
      </c>
      <c r="C4868" s="38" t="s">
        <v>923</v>
      </c>
      <c r="D4868" s="38">
        <v>50</v>
      </c>
      <c r="E4868" s="38" t="s">
        <v>792</v>
      </c>
    </row>
    <row r="4869" spans="1:5">
      <c r="A4869" s="38" t="s">
        <v>532</v>
      </c>
      <c r="B4869" s="38" t="s">
        <v>897</v>
      </c>
      <c r="C4869" s="38" t="s">
        <v>922</v>
      </c>
      <c r="D4869" s="38">
        <v>50</v>
      </c>
      <c r="E4869" s="38" t="s">
        <v>792</v>
      </c>
    </row>
    <row r="4870" spans="1:5">
      <c r="A4870" s="38" t="s">
        <v>955</v>
      </c>
      <c r="B4870" s="38" t="s">
        <v>897</v>
      </c>
      <c r="C4870" s="38" t="s">
        <v>920</v>
      </c>
      <c r="D4870" s="38">
        <v>50</v>
      </c>
      <c r="E4870" s="38" t="s">
        <v>792</v>
      </c>
    </row>
    <row r="4871" spans="1:5">
      <c r="A4871" s="38" t="s">
        <v>535</v>
      </c>
      <c r="B4871" s="38" t="s">
        <v>897</v>
      </c>
      <c r="C4871" s="38" t="s">
        <v>919</v>
      </c>
      <c r="D4871" s="38">
        <v>50</v>
      </c>
      <c r="E4871" s="38" t="s">
        <v>792</v>
      </c>
    </row>
    <row r="4872" spans="1:5">
      <c r="A4872" s="38" t="s">
        <v>954</v>
      </c>
      <c r="B4872" s="38" t="s">
        <v>897</v>
      </c>
      <c r="C4872" s="38" t="s">
        <v>917</v>
      </c>
      <c r="D4872" s="38">
        <v>50</v>
      </c>
      <c r="E4872" s="38" t="s">
        <v>792</v>
      </c>
    </row>
    <row r="4873" spans="1:5">
      <c r="A4873" s="38" t="s">
        <v>953</v>
      </c>
      <c r="B4873" s="38" t="s">
        <v>897</v>
      </c>
      <c r="C4873" s="38" t="s">
        <v>915</v>
      </c>
      <c r="D4873" s="38">
        <v>50</v>
      </c>
      <c r="E4873" s="38" t="s">
        <v>792</v>
      </c>
    </row>
    <row r="4874" spans="1:5">
      <c r="A4874" s="38" t="s">
        <v>952</v>
      </c>
      <c r="B4874" s="38" t="s">
        <v>897</v>
      </c>
      <c r="C4874" s="38" t="s">
        <v>914</v>
      </c>
      <c r="D4874" s="38">
        <v>50</v>
      </c>
      <c r="E4874" s="38" t="s">
        <v>792</v>
      </c>
    </row>
    <row r="4875" spans="1:5">
      <c r="A4875" s="38" t="s">
        <v>951</v>
      </c>
      <c r="B4875" s="38" t="s">
        <v>897</v>
      </c>
      <c r="C4875" s="38" t="s">
        <v>913</v>
      </c>
      <c r="D4875" s="38">
        <v>50</v>
      </c>
      <c r="E4875" s="38" t="s">
        <v>792</v>
      </c>
    </row>
    <row r="4876" spans="1:5">
      <c r="A4876" s="38" t="s">
        <v>950</v>
      </c>
      <c r="B4876" s="38" t="s">
        <v>897</v>
      </c>
      <c r="C4876" s="38" t="s">
        <v>911</v>
      </c>
      <c r="D4876" s="38">
        <v>50</v>
      </c>
      <c r="E4876" s="38" t="s">
        <v>792</v>
      </c>
    </row>
    <row r="4877" spans="1:5">
      <c r="A4877" s="38" t="s">
        <v>540</v>
      </c>
      <c r="B4877" s="38" t="s">
        <v>897</v>
      </c>
      <c r="C4877" s="38" t="s">
        <v>910</v>
      </c>
      <c r="D4877" s="38">
        <v>50</v>
      </c>
      <c r="E4877" s="38" t="s">
        <v>792</v>
      </c>
    </row>
    <row r="4878" spans="1:5">
      <c r="A4878" s="38" t="s">
        <v>543</v>
      </c>
      <c r="B4878" s="38" t="s">
        <v>897</v>
      </c>
      <c r="C4878" s="38" t="s">
        <v>909</v>
      </c>
      <c r="D4878" s="38">
        <v>50</v>
      </c>
      <c r="E4878" s="38" t="s">
        <v>792</v>
      </c>
    </row>
    <row r="4879" spans="1:5">
      <c r="A4879" s="38" t="s">
        <v>949</v>
      </c>
      <c r="B4879" s="38" t="s">
        <v>897</v>
      </c>
      <c r="C4879" s="38" t="s">
        <v>907</v>
      </c>
      <c r="D4879" s="38">
        <v>50</v>
      </c>
      <c r="E4879" s="38" t="s">
        <v>792</v>
      </c>
    </row>
    <row r="4880" spans="1:5">
      <c r="A4880" s="38" t="s">
        <v>546</v>
      </c>
      <c r="B4880" s="38" t="s">
        <v>897</v>
      </c>
      <c r="C4880" s="38" t="s">
        <v>906</v>
      </c>
      <c r="D4880" s="38">
        <v>50</v>
      </c>
      <c r="E4880" s="38" t="s">
        <v>792</v>
      </c>
    </row>
    <row r="4881" spans="1:5">
      <c r="A4881" s="38" t="s">
        <v>948</v>
      </c>
      <c r="B4881" s="38" t="s">
        <v>897</v>
      </c>
      <c r="C4881" s="38" t="s">
        <v>904</v>
      </c>
      <c r="D4881" s="38">
        <v>50</v>
      </c>
      <c r="E4881" s="38" t="s">
        <v>792</v>
      </c>
    </row>
    <row r="4882" spans="1:5">
      <c r="A4882" s="38" t="s">
        <v>549</v>
      </c>
      <c r="B4882" s="38" t="s">
        <v>897</v>
      </c>
      <c r="C4882" s="38" t="s">
        <v>903</v>
      </c>
      <c r="D4882" s="38">
        <v>50</v>
      </c>
      <c r="E4882" s="38" t="s">
        <v>792</v>
      </c>
    </row>
    <row r="4883" spans="1:5">
      <c r="A4883" s="38" t="s">
        <v>552</v>
      </c>
      <c r="B4883" s="38" t="s">
        <v>897</v>
      </c>
      <c r="C4883" s="38" t="s">
        <v>902</v>
      </c>
      <c r="D4883" s="38">
        <v>50</v>
      </c>
      <c r="E4883" s="38" t="s">
        <v>792</v>
      </c>
    </row>
    <row r="4884" spans="1:5">
      <c r="A4884" s="38" t="s">
        <v>555</v>
      </c>
      <c r="B4884" s="38" t="s">
        <v>897</v>
      </c>
      <c r="C4884" s="38" t="s">
        <v>901</v>
      </c>
      <c r="D4884" s="38">
        <v>50</v>
      </c>
      <c r="E4884" s="38" t="s">
        <v>792</v>
      </c>
    </row>
    <row r="4885" spans="1:5">
      <c r="A4885" s="38" t="s">
        <v>558</v>
      </c>
      <c r="B4885" s="38" t="s">
        <v>897</v>
      </c>
      <c r="C4885" s="38" t="s">
        <v>900</v>
      </c>
      <c r="D4885" s="38">
        <v>50</v>
      </c>
      <c r="E4885" s="38" t="s">
        <v>792</v>
      </c>
    </row>
    <row r="4886" spans="1:5">
      <c r="A4886" s="38" t="s">
        <v>561</v>
      </c>
      <c r="B4886" s="38" t="s">
        <v>897</v>
      </c>
      <c r="C4886" s="38" t="s">
        <v>899</v>
      </c>
      <c r="D4886" s="38">
        <v>50</v>
      </c>
      <c r="E4886" s="38" t="s">
        <v>792</v>
      </c>
    </row>
    <row r="4887" spans="1:5">
      <c r="A4887" s="38" t="s">
        <v>564</v>
      </c>
      <c r="B4887" s="38" t="s">
        <v>897</v>
      </c>
      <c r="C4887" s="38" t="s">
        <v>898</v>
      </c>
      <c r="D4887" s="38">
        <v>50</v>
      </c>
      <c r="E4887" s="38" t="s">
        <v>792</v>
      </c>
    </row>
    <row r="4888" spans="1:5">
      <c r="A4888" s="38" t="s">
        <v>567</v>
      </c>
      <c r="B4888" s="38" t="s">
        <v>897</v>
      </c>
      <c r="C4888" s="38" t="s">
        <v>896</v>
      </c>
      <c r="D4888" s="38">
        <v>50</v>
      </c>
      <c r="E4888" s="38" t="s">
        <v>792</v>
      </c>
    </row>
    <row r="4889" spans="1:5">
      <c r="A4889" s="38" t="s">
        <v>947</v>
      </c>
      <c r="B4889" s="38" t="s">
        <v>897</v>
      </c>
      <c r="C4889" s="38" t="s">
        <v>946</v>
      </c>
      <c r="D4889" s="38">
        <v>50</v>
      </c>
      <c r="E4889" s="38" t="s">
        <v>792</v>
      </c>
    </row>
    <row r="4890" spans="1:5">
      <c r="A4890" s="38" t="s">
        <v>945</v>
      </c>
      <c r="B4890" s="38" t="s">
        <v>897</v>
      </c>
      <c r="C4890" s="38" t="s">
        <v>944</v>
      </c>
      <c r="D4890" s="38">
        <v>50</v>
      </c>
      <c r="E4890" s="38" t="s">
        <v>792</v>
      </c>
    </row>
    <row r="4891" spans="1:5">
      <c r="A4891" s="38" t="s">
        <v>943</v>
      </c>
      <c r="B4891" s="38" t="s">
        <v>897</v>
      </c>
      <c r="C4891" s="38" t="s">
        <v>942</v>
      </c>
      <c r="D4891" s="38">
        <v>50</v>
      </c>
      <c r="E4891" s="38" t="s">
        <v>792</v>
      </c>
    </row>
    <row r="4892" spans="1:5">
      <c r="A4892" s="38" t="s">
        <v>941</v>
      </c>
      <c r="B4892" s="38" t="s">
        <v>897</v>
      </c>
      <c r="C4892" s="38" t="s">
        <v>940</v>
      </c>
      <c r="D4892" s="38">
        <v>50</v>
      </c>
      <c r="E4892" s="38" t="s">
        <v>792</v>
      </c>
    </row>
    <row r="4893" spans="1:5">
      <c r="A4893" s="38" t="s">
        <v>939</v>
      </c>
      <c r="B4893" s="38" t="s">
        <v>897</v>
      </c>
      <c r="C4893" s="38" t="s">
        <v>938</v>
      </c>
      <c r="D4893" s="38">
        <v>50</v>
      </c>
      <c r="E4893" s="38" t="s">
        <v>792</v>
      </c>
    </row>
    <row r="4894" spans="1:5">
      <c r="A4894" s="38" t="s">
        <v>937</v>
      </c>
      <c r="B4894" s="38" t="s">
        <v>897</v>
      </c>
      <c r="C4894" s="38" t="s">
        <v>936</v>
      </c>
      <c r="D4894" s="38">
        <v>50</v>
      </c>
      <c r="E4894" s="38" t="s">
        <v>792</v>
      </c>
    </row>
    <row r="4895" spans="1:5">
      <c r="A4895" s="38" t="s">
        <v>935</v>
      </c>
      <c r="B4895" s="38" t="s">
        <v>897</v>
      </c>
      <c r="C4895" s="38" t="s">
        <v>934</v>
      </c>
      <c r="D4895" s="38">
        <v>50</v>
      </c>
      <c r="E4895" s="38" t="s">
        <v>792</v>
      </c>
    </row>
    <row r="4896" spans="1:5">
      <c r="A4896" s="38" t="s">
        <v>933</v>
      </c>
      <c r="B4896" s="38" t="s">
        <v>897</v>
      </c>
      <c r="C4896" s="38" t="s">
        <v>932</v>
      </c>
      <c r="D4896" s="38">
        <v>50</v>
      </c>
      <c r="E4896" s="38" t="s">
        <v>792</v>
      </c>
    </row>
    <row r="4897" spans="1:5">
      <c r="A4897" s="38" t="s">
        <v>931</v>
      </c>
      <c r="B4897" s="38" t="s">
        <v>897</v>
      </c>
      <c r="C4897" s="38" t="s">
        <v>930</v>
      </c>
      <c r="D4897" s="38">
        <v>50</v>
      </c>
      <c r="E4897" s="38" t="s">
        <v>792</v>
      </c>
    </row>
    <row r="4898" spans="1:5">
      <c r="A4898" s="38" t="s">
        <v>929</v>
      </c>
      <c r="B4898" s="38" t="s">
        <v>897</v>
      </c>
      <c r="C4898" s="38" t="s">
        <v>928</v>
      </c>
      <c r="D4898" s="38">
        <v>50</v>
      </c>
      <c r="E4898" s="38" t="s">
        <v>792</v>
      </c>
    </row>
    <row r="4899" spans="1:5">
      <c r="A4899" s="38" t="s">
        <v>518</v>
      </c>
      <c r="B4899" s="38" t="s">
        <v>897</v>
      </c>
      <c r="C4899" s="38" t="s">
        <v>927</v>
      </c>
      <c r="D4899" s="38">
        <v>50</v>
      </c>
      <c r="E4899" s="38" t="s">
        <v>792</v>
      </c>
    </row>
    <row r="4900" spans="1:5">
      <c r="A4900" s="38" t="s">
        <v>521</v>
      </c>
      <c r="B4900" s="38" t="s">
        <v>897</v>
      </c>
      <c r="C4900" s="38" t="s">
        <v>926</v>
      </c>
      <c r="D4900" s="38">
        <v>50</v>
      </c>
      <c r="E4900" s="38" t="s">
        <v>792</v>
      </c>
    </row>
    <row r="4901" spans="1:5">
      <c r="A4901" s="38" t="s">
        <v>524</v>
      </c>
      <c r="B4901" s="38" t="s">
        <v>897</v>
      </c>
      <c r="C4901" s="38" t="s">
        <v>925</v>
      </c>
      <c r="D4901" s="38">
        <v>50</v>
      </c>
      <c r="E4901" s="38" t="s">
        <v>792</v>
      </c>
    </row>
    <row r="4902" spans="1:5">
      <c r="A4902" s="38" t="s">
        <v>527</v>
      </c>
      <c r="B4902" s="38" t="s">
        <v>897</v>
      </c>
      <c r="C4902" s="38" t="s">
        <v>924</v>
      </c>
      <c r="D4902" s="38">
        <v>50</v>
      </c>
      <c r="E4902" s="38" t="s">
        <v>792</v>
      </c>
    </row>
    <row r="4903" spans="1:5">
      <c r="A4903" s="38" t="s">
        <v>530</v>
      </c>
      <c r="B4903" s="38" t="s">
        <v>897</v>
      </c>
      <c r="C4903" s="38" t="s">
        <v>923</v>
      </c>
      <c r="D4903" s="38">
        <v>50</v>
      </c>
      <c r="E4903" s="38" t="s">
        <v>792</v>
      </c>
    </row>
    <row r="4904" spans="1:5">
      <c r="A4904" s="38" t="s">
        <v>533</v>
      </c>
      <c r="B4904" s="38" t="s">
        <v>897</v>
      </c>
      <c r="C4904" s="38" t="s">
        <v>922</v>
      </c>
      <c r="D4904" s="38">
        <v>50</v>
      </c>
      <c r="E4904" s="38" t="s">
        <v>792</v>
      </c>
    </row>
    <row r="4905" spans="1:5">
      <c r="A4905" s="38" t="s">
        <v>921</v>
      </c>
      <c r="B4905" s="38" t="s">
        <v>897</v>
      </c>
      <c r="C4905" s="38" t="s">
        <v>920</v>
      </c>
      <c r="D4905" s="38">
        <v>50</v>
      </c>
      <c r="E4905" s="38" t="s">
        <v>792</v>
      </c>
    </row>
    <row r="4906" spans="1:5">
      <c r="A4906" s="38" t="s">
        <v>536</v>
      </c>
      <c r="B4906" s="38" t="s">
        <v>897</v>
      </c>
      <c r="C4906" s="38" t="s">
        <v>919</v>
      </c>
      <c r="D4906" s="38">
        <v>50</v>
      </c>
      <c r="E4906" s="38" t="s">
        <v>792</v>
      </c>
    </row>
    <row r="4907" spans="1:5">
      <c r="A4907" s="38" t="s">
        <v>918</v>
      </c>
      <c r="B4907" s="38" t="s">
        <v>897</v>
      </c>
      <c r="C4907" s="38" t="s">
        <v>917</v>
      </c>
      <c r="D4907" s="38">
        <v>50</v>
      </c>
      <c r="E4907" s="38" t="s">
        <v>792</v>
      </c>
    </row>
    <row r="4908" spans="1:5">
      <c r="A4908" s="38" t="s">
        <v>916</v>
      </c>
      <c r="B4908" s="38" t="s">
        <v>897</v>
      </c>
      <c r="C4908" s="38" t="s">
        <v>915</v>
      </c>
      <c r="D4908" s="38">
        <v>50</v>
      </c>
      <c r="E4908" s="38" t="s">
        <v>792</v>
      </c>
    </row>
    <row r="4909" spans="1:5">
      <c r="A4909" s="38" t="s">
        <v>537</v>
      </c>
      <c r="B4909" s="38" t="s">
        <v>897</v>
      </c>
      <c r="C4909" s="38" t="s">
        <v>914</v>
      </c>
      <c r="D4909" s="38">
        <v>50</v>
      </c>
      <c r="E4909" s="38" t="s">
        <v>792</v>
      </c>
    </row>
    <row r="4910" spans="1:5">
      <c r="A4910" s="38" t="s">
        <v>538</v>
      </c>
      <c r="B4910" s="38" t="s">
        <v>897</v>
      </c>
      <c r="C4910" s="38" t="s">
        <v>913</v>
      </c>
      <c r="D4910" s="38">
        <v>50</v>
      </c>
      <c r="E4910" s="38" t="s">
        <v>792</v>
      </c>
    </row>
    <row r="4911" spans="1:5">
      <c r="A4911" s="38" t="s">
        <v>912</v>
      </c>
      <c r="B4911" s="38" t="s">
        <v>897</v>
      </c>
      <c r="C4911" s="38" t="s">
        <v>911</v>
      </c>
      <c r="D4911" s="38">
        <v>50</v>
      </c>
      <c r="E4911" s="38" t="s">
        <v>792</v>
      </c>
    </row>
    <row r="4912" spans="1:5">
      <c r="A4912" s="38" t="s">
        <v>541</v>
      </c>
      <c r="B4912" s="38" t="s">
        <v>897</v>
      </c>
      <c r="C4912" s="38" t="s">
        <v>910</v>
      </c>
      <c r="D4912" s="38">
        <v>50</v>
      </c>
      <c r="E4912" s="38" t="s">
        <v>792</v>
      </c>
    </row>
    <row r="4913" spans="1:5">
      <c r="A4913" s="38" t="s">
        <v>544</v>
      </c>
      <c r="B4913" s="38" t="s">
        <v>897</v>
      </c>
      <c r="C4913" s="38" t="s">
        <v>909</v>
      </c>
      <c r="D4913" s="38">
        <v>50</v>
      </c>
      <c r="E4913" s="38" t="s">
        <v>792</v>
      </c>
    </row>
    <row r="4914" spans="1:5">
      <c r="A4914" s="38" t="s">
        <v>908</v>
      </c>
      <c r="B4914" s="38" t="s">
        <v>897</v>
      </c>
      <c r="C4914" s="38" t="s">
        <v>907</v>
      </c>
      <c r="D4914" s="38">
        <v>50</v>
      </c>
      <c r="E4914" s="38" t="s">
        <v>792</v>
      </c>
    </row>
    <row r="4915" spans="1:5">
      <c r="A4915" s="38" t="s">
        <v>547</v>
      </c>
      <c r="B4915" s="38" t="s">
        <v>897</v>
      </c>
      <c r="C4915" s="38" t="s">
        <v>906</v>
      </c>
      <c r="D4915" s="38">
        <v>50</v>
      </c>
      <c r="E4915" s="38" t="s">
        <v>792</v>
      </c>
    </row>
    <row r="4916" spans="1:5">
      <c r="A4916" s="38" t="s">
        <v>905</v>
      </c>
      <c r="B4916" s="38" t="s">
        <v>897</v>
      </c>
      <c r="C4916" s="38" t="s">
        <v>904</v>
      </c>
      <c r="D4916" s="38">
        <v>50</v>
      </c>
      <c r="E4916" s="38" t="s">
        <v>792</v>
      </c>
    </row>
    <row r="4917" spans="1:5">
      <c r="A4917" s="38" t="s">
        <v>550</v>
      </c>
      <c r="B4917" s="38" t="s">
        <v>897</v>
      </c>
      <c r="C4917" s="38" t="s">
        <v>903</v>
      </c>
      <c r="D4917" s="38">
        <v>50</v>
      </c>
      <c r="E4917" s="38" t="s">
        <v>792</v>
      </c>
    </row>
    <row r="4918" spans="1:5">
      <c r="A4918" s="38" t="s">
        <v>553</v>
      </c>
      <c r="B4918" s="38" t="s">
        <v>897</v>
      </c>
      <c r="C4918" s="38" t="s">
        <v>902</v>
      </c>
      <c r="D4918" s="38">
        <v>50</v>
      </c>
      <c r="E4918" s="38" t="s">
        <v>792</v>
      </c>
    </row>
    <row r="4919" spans="1:5">
      <c r="A4919" s="38" t="s">
        <v>556</v>
      </c>
      <c r="B4919" s="38" t="s">
        <v>897</v>
      </c>
      <c r="C4919" s="38" t="s">
        <v>901</v>
      </c>
      <c r="D4919" s="38">
        <v>50</v>
      </c>
      <c r="E4919" s="38" t="s">
        <v>792</v>
      </c>
    </row>
    <row r="4920" spans="1:5">
      <c r="A4920" s="38" t="s">
        <v>559</v>
      </c>
      <c r="B4920" s="38" t="s">
        <v>897</v>
      </c>
      <c r="C4920" s="38" t="s">
        <v>900</v>
      </c>
      <c r="D4920" s="38">
        <v>50</v>
      </c>
      <c r="E4920" s="38" t="s">
        <v>792</v>
      </c>
    </row>
    <row r="4921" spans="1:5">
      <c r="A4921" s="38" t="s">
        <v>562</v>
      </c>
      <c r="B4921" s="38" t="s">
        <v>897</v>
      </c>
      <c r="C4921" s="38" t="s">
        <v>899</v>
      </c>
      <c r="D4921" s="38">
        <v>50</v>
      </c>
      <c r="E4921" s="38" t="s">
        <v>792</v>
      </c>
    </row>
    <row r="4922" spans="1:5">
      <c r="A4922" s="38" t="s">
        <v>565</v>
      </c>
      <c r="B4922" s="38" t="s">
        <v>897</v>
      </c>
      <c r="C4922" s="38" t="s">
        <v>898</v>
      </c>
      <c r="D4922" s="38">
        <v>50</v>
      </c>
      <c r="E4922" s="38" t="s">
        <v>792</v>
      </c>
    </row>
    <row r="4923" spans="1:5">
      <c r="A4923" s="38" t="s">
        <v>568</v>
      </c>
      <c r="B4923" s="38" t="s">
        <v>897</v>
      </c>
      <c r="C4923" s="38" t="s">
        <v>896</v>
      </c>
      <c r="D4923" s="38">
        <v>50</v>
      </c>
      <c r="E4923" s="38" t="s">
        <v>792</v>
      </c>
    </row>
    <row r="4924" spans="1:5">
      <c r="A4924" s="38" t="s">
        <v>895</v>
      </c>
      <c r="B4924" s="38" t="s">
        <v>894</v>
      </c>
      <c r="C4924" s="38" t="s">
        <v>893</v>
      </c>
      <c r="D4924" s="38">
        <v>50</v>
      </c>
      <c r="E4924" s="38" t="s">
        <v>792</v>
      </c>
    </row>
    <row r="4925" spans="1:5">
      <c r="A4925" s="38" t="s">
        <v>569</v>
      </c>
      <c r="B4925" s="38" t="s">
        <v>894</v>
      </c>
      <c r="C4925" s="38" t="s">
        <v>893</v>
      </c>
      <c r="D4925" s="38">
        <v>50</v>
      </c>
      <c r="E4925" s="38" t="s">
        <v>792</v>
      </c>
    </row>
    <row r="4926" spans="1:5">
      <c r="A4926" s="38" t="s">
        <v>570</v>
      </c>
      <c r="B4926" s="38" t="s">
        <v>851</v>
      </c>
      <c r="C4926" s="38" t="s">
        <v>874</v>
      </c>
      <c r="D4926" s="38">
        <v>50</v>
      </c>
      <c r="E4926" s="38" t="s">
        <v>792</v>
      </c>
    </row>
    <row r="4927" spans="1:5">
      <c r="A4927" s="38" t="s">
        <v>892</v>
      </c>
      <c r="B4927" s="38" t="s">
        <v>851</v>
      </c>
      <c r="C4927" s="38" t="s">
        <v>872</v>
      </c>
      <c r="D4927" s="38">
        <v>50</v>
      </c>
      <c r="E4927" s="38" t="s">
        <v>792</v>
      </c>
    </row>
    <row r="4928" spans="1:5">
      <c r="A4928" s="38" t="s">
        <v>891</v>
      </c>
      <c r="B4928" s="38" t="s">
        <v>851</v>
      </c>
      <c r="C4928" s="38" t="s">
        <v>870</v>
      </c>
      <c r="D4928" s="38">
        <v>50</v>
      </c>
      <c r="E4928" s="38" t="s">
        <v>792</v>
      </c>
    </row>
    <row r="4929" spans="1:5">
      <c r="A4929" s="38" t="s">
        <v>573</v>
      </c>
      <c r="B4929" s="38" t="s">
        <v>851</v>
      </c>
      <c r="C4929" s="38" t="s">
        <v>869</v>
      </c>
      <c r="D4929" s="38">
        <v>50</v>
      </c>
      <c r="E4929" s="38" t="s">
        <v>792</v>
      </c>
    </row>
    <row r="4930" spans="1:5">
      <c r="A4930" s="38" t="s">
        <v>576</v>
      </c>
      <c r="B4930" s="38" t="s">
        <v>851</v>
      </c>
      <c r="C4930" s="38" t="s">
        <v>868</v>
      </c>
      <c r="D4930" s="38">
        <v>50</v>
      </c>
      <c r="E4930" s="38" t="s">
        <v>792</v>
      </c>
    </row>
    <row r="4931" spans="1:5">
      <c r="A4931" s="38" t="s">
        <v>579</v>
      </c>
      <c r="B4931" s="38" t="s">
        <v>851</v>
      </c>
      <c r="C4931" s="38" t="s">
        <v>867</v>
      </c>
      <c r="D4931" s="38">
        <v>50</v>
      </c>
      <c r="E4931" s="38" t="s">
        <v>792</v>
      </c>
    </row>
    <row r="4932" spans="1:5">
      <c r="A4932" s="38" t="s">
        <v>890</v>
      </c>
      <c r="B4932" s="38" t="s">
        <v>851</v>
      </c>
      <c r="C4932" s="38" t="s">
        <v>865</v>
      </c>
      <c r="D4932" s="38">
        <v>50</v>
      </c>
      <c r="E4932" s="38" t="s">
        <v>792</v>
      </c>
    </row>
    <row r="4933" spans="1:5">
      <c r="A4933" s="38" t="s">
        <v>582</v>
      </c>
      <c r="B4933" s="38" t="s">
        <v>851</v>
      </c>
      <c r="C4933" s="38" t="s">
        <v>864</v>
      </c>
      <c r="D4933" s="38">
        <v>50</v>
      </c>
      <c r="E4933" s="38" t="s">
        <v>792</v>
      </c>
    </row>
    <row r="4934" spans="1:5">
      <c r="A4934" s="38" t="s">
        <v>889</v>
      </c>
      <c r="B4934" s="38" t="s">
        <v>851</v>
      </c>
      <c r="C4934" s="38" t="s">
        <v>864</v>
      </c>
      <c r="D4934" s="38">
        <v>50</v>
      </c>
      <c r="E4934" s="38" t="s">
        <v>792</v>
      </c>
    </row>
    <row r="4935" spans="1:5">
      <c r="A4935" s="38" t="s">
        <v>585</v>
      </c>
      <c r="B4935" s="38" t="s">
        <v>851</v>
      </c>
      <c r="C4935" s="38" t="s">
        <v>863</v>
      </c>
      <c r="D4935" s="38">
        <v>50</v>
      </c>
      <c r="E4935" s="38" t="s">
        <v>792</v>
      </c>
    </row>
    <row r="4936" spans="1:5">
      <c r="A4936" s="38" t="s">
        <v>888</v>
      </c>
      <c r="B4936" s="38" t="s">
        <v>851</v>
      </c>
      <c r="C4936" s="38" t="s">
        <v>863</v>
      </c>
      <c r="D4936" s="38">
        <v>50</v>
      </c>
      <c r="E4936" s="38" t="s">
        <v>792</v>
      </c>
    </row>
    <row r="4937" spans="1:5">
      <c r="A4937" s="38" t="s">
        <v>588</v>
      </c>
      <c r="B4937" s="38" t="s">
        <v>851</v>
      </c>
      <c r="C4937" s="38" t="s">
        <v>862</v>
      </c>
      <c r="D4937" s="38">
        <v>50</v>
      </c>
      <c r="E4937" s="38" t="s">
        <v>792</v>
      </c>
    </row>
    <row r="4938" spans="1:5">
      <c r="A4938" s="38" t="s">
        <v>887</v>
      </c>
      <c r="B4938" s="38" t="s">
        <v>851</v>
      </c>
      <c r="C4938" s="38" t="s">
        <v>862</v>
      </c>
      <c r="D4938" s="38">
        <v>50</v>
      </c>
      <c r="E4938" s="38" t="s">
        <v>792</v>
      </c>
    </row>
    <row r="4939" spans="1:5">
      <c r="A4939" s="38" t="s">
        <v>886</v>
      </c>
      <c r="B4939" s="38" t="s">
        <v>851</v>
      </c>
      <c r="C4939" s="38" t="s">
        <v>860</v>
      </c>
      <c r="D4939" s="38">
        <v>50</v>
      </c>
      <c r="E4939" s="38" t="s">
        <v>792</v>
      </c>
    </row>
    <row r="4940" spans="1:5">
      <c r="A4940" s="38" t="s">
        <v>885</v>
      </c>
      <c r="B4940" s="38" t="s">
        <v>851</v>
      </c>
      <c r="C4940" s="38" t="s">
        <v>860</v>
      </c>
      <c r="D4940" s="38">
        <v>50</v>
      </c>
      <c r="E4940" s="38" t="s">
        <v>792</v>
      </c>
    </row>
    <row r="4941" spans="1:5">
      <c r="A4941" s="38" t="s">
        <v>591</v>
      </c>
      <c r="B4941" s="38" t="s">
        <v>851</v>
      </c>
      <c r="C4941" s="38" t="s">
        <v>859</v>
      </c>
      <c r="D4941" s="38">
        <v>50</v>
      </c>
      <c r="E4941" s="38" t="s">
        <v>792</v>
      </c>
    </row>
    <row r="4942" spans="1:5">
      <c r="A4942" s="38" t="s">
        <v>884</v>
      </c>
      <c r="B4942" s="38" t="s">
        <v>851</v>
      </c>
      <c r="C4942" s="38" t="s">
        <v>859</v>
      </c>
      <c r="D4942" s="38">
        <v>50</v>
      </c>
      <c r="E4942" s="38" t="s">
        <v>792</v>
      </c>
    </row>
    <row r="4943" spans="1:5">
      <c r="A4943" s="38" t="s">
        <v>594</v>
      </c>
      <c r="B4943" s="38" t="s">
        <v>851</v>
      </c>
      <c r="C4943" s="38" t="s">
        <v>858</v>
      </c>
      <c r="D4943" s="38">
        <v>50</v>
      </c>
      <c r="E4943" s="38" t="s">
        <v>792</v>
      </c>
    </row>
    <row r="4944" spans="1:5">
      <c r="A4944" s="38" t="s">
        <v>883</v>
      </c>
      <c r="B4944" s="38" t="s">
        <v>851</v>
      </c>
      <c r="C4944" s="38" t="s">
        <v>858</v>
      </c>
      <c r="D4944" s="38">
        <v>50</v>
      </c>
      <c r="E4944" s="38" t="s">
        <v>792</v>
      </c>
    </row>
    <row r="4945" spans="1:5">
      <c r="A4945" s="38" t="s">
        <v>597</v>
      </c>
      <c r="B4945" s="38" t="s">
        <v>851</v>
      </c>
      <c r="C4945" s="38" t="s">
        <v>857</v>
      </c>
      <c r="D4945" s="38">
        <v>50</v>
      </c>
      <c r="E4945" s="38" t="s">
        <v>792</v>
      </c>
    </row>
    <row r="4946" spans="1:5">
      <c r="A4946" s="38" t="s">
        <v>600</v>
      </c>
      <c r="B4946" s="38" t="s">
        <v>851</v>
      </c>
      <c r="C4946" s="38" t="s">
        <v>856</v>
      </c>
      <c r="D4946" s="38">
        <v>50</v>
      </c>
      <c r="E4946" s="38" t="s">
        <v>792</v>
      </c>
    </row>
    <row r="4947" spans="1:5">
      <c r="A4947" s="38" t="s">
        <v>882</v>
      </c>
      <c r="B4947" s="38" t="s">
        <v>851</v>
      </c>
      <c r="C4947" s="38" t="s">
        <v>854</v>
      </c>
      <c r="D4947" s="38">
        <v>50</v>
      </c>
      <c r="E4947" s="38" t="s">
        <v>792</v>
      </c>
    </row>
    <row r="4948" spans="1:5">
      <c r="A4948" s="38" t="s">
        <v>881</v>
      </c>
      <c r="B4948" s="38" t="s">
        <v>851</v>
      </c>
      <c r="C4948" s="38" t="s">
        <v>852</v>
      </c>
      <c r="D4948" s="38">
        <v>50</v>
      </c>
      <c r="E4948" s="38" t="s">
        <v>792</v>
      </c>
    </row>
    <row r="4949" spans="1:5">
      <c r="A4949" s="38" t="s">
        <v>603</v>
      </c>
      <c r="B4949" s="38" t="s">
        <v>851</v>
      </c>
      <c r="C4949" s="38" t="s">
        <v>850</v>
      </c>
      <c r="D4949" s="38">
        <v>50</v>
      </c>
      <c r="E4949" s="38" t="s">
        <v>792</v>
      </c>
    </row>
    <row r="4950" spans="1:5">
      <c r="A4950" s="38" t="s">
        <v>571</v>
      </c>
      <c r="B4950" s="38" t="s">
        <v>851</v>
      </c>
      <c r="C4950" s="38" t="s">
        <v>874</v>
      </c>
      <c r="D4950" s="38">
        <v>50</v>
      </c>
      <c r="E4950" s="38" t="s">
        <v>792</v>
      </c>
    </row>
    <row r="4951" spans="1:5">
      <c r="A4951" s="38" t="s">
        <v>880</v>
      </c>
      <c r="B4951" s="38" t="s">
        <v>851</v>
      </c>
      <c r="C4951" s="38" t="s">
        <v>872</v>
      </c>
      <c r="D4951" s="38">
        <v>50</v>
      </c>
      <c r="E4951" s="38" t="s">
        <v>792</v>
      </c>
    </row>
    <row r="4952" spans="1:5">
      <c r="A4952" s="38" t="s">
        <v>879</v>
      </c>
      <c r="B4952" s="38" t="s">
        <v>851</v>
      </c>
      <c r="C4952" s="38" t="s">
        <v>870</v>
      </c>
      <c r="D4952" s="38">
        <v>50</v>
      </c>
      <c r="E4952" s="38" t="s">
        <v>792</v>
      </c>
    </row>
    <row r="4953" spans="1:5">
      <c r="A4953" s="38" t="s">
        <v>574</v>
      </c>
      <c r="B4953" s="38" t="s">
        <v>851</v>
      </c>
      <c r="C4953" s="38" t="s">
        <v>869</v>
      </c>
      <c r="D4953" s="38">
        <v>50</v>
      </c>
      <c r="E4953" s="38" t="s">
        <v>792</v>
      </c>
    </row>
    <row r="4954" spans="1:5">
      <c r="A4954" s="38" t="s">
        <v>577</v>
      </c>
      <c r="B4954" s="38" t="s">
        <v>851</v>
      </c>
      <c r="C4954" s="38" t="s">
        <v>868</v>
      </c>
      <c r="D4954" s="38">
        <v>50</v>
      </c>
      <c r="E4954" s="38" t="s">
        <v>792</v>
      </c>
    </row>
    <row r="4955" spans="1:5">
      <c r="A4955" s="38" t="s">
        <v>580</v>
      </c>
      <c r="B4955" s="38" t="s">
        <v>851</v>
      </c>
      <c r="C4955" s="38" t="s">
        <v>867</v>
      </c>
      <c r="D4955" s="38">
        <v>50</v>
      </c>
      <c r="E4955" s="38" t="s">
        <v>792</v>
      </c>
    </row>
    <row r="4956" spans="1:5">
      <c r="A4956" s="38" t="s">
        <v>878</v>
      </c>
      <c r="B4956" s="38" t="s">
        <v>851</v>
      </c>
      <c r="C4956" s="38" t="s">
        <v>865</v>
      </c>
      <c r="D4956" s="38">
        <v>50</v>
      </c>
      <c r="E4956" s="38" t="s">
        <v>792</v>
      </c>
    </row>
    <row r="4957" spans="1:5">
      <c r="A4957" s="38" t="s">
        <v>583</v>
      </c>
      <c r="B4957" s="38" t="s">
        <v>851</v>
      </c>
      <c r="C4957" s="38" t="s">
        <v>864</v>
      </c>
      <c r="D4957" s="38">
        <v>50</v>
      </c>
      <c r="E4957" s="38" t="s">
        <v>792</v>
      </c>
    </row>
    <row r="4958" spans="1:5">
      <c r="A4958" s="38" t="s">
        <v>586</v>
      </c>
      <c r="B4958" s="38" t="s">
        <v>851</v>
      </c>
      <c r="C4958" s="38" t="s">
        <v>863</v>
      </c>
      <c r="D4958" s="38">
        <v>50</v>
      </c>
      <c r="E4958" s="38" t="s">
        <v>792</v>
      </c>
    </row>
    <row r="4959" spans="1:5">
      <c r="A4959" s="38" t="s">
        <v>589</v>
      </c>
      <c r="B4959" s="38" t="s">
        <v>851</v>
      </c>
      <c r="C4959" s="38" t="s">
        <v>862</v>
      </c>
      <c r="D4959" s="38">
        <v>50</v>
      </c>
      <c r="E4959" s="38" t="s">
        <v>792</v>
      </c>
    </row>
    <row r="4960" spans="1:5">
      <c r="A4960" s="38" t="s">
        <v>877</v>
      </c>
      <c r="B4960" s="38" t="s">
        <v>851</v>
      </c>
      <c r="C4960" s="38" t="s">
        <v>860</v>
      </c>
      <c r="D4960" s="38">
        <v>50</v>
      </c>
      <c r="E4960" s="38" t="s">
        <v>792</v>
      </c>
    </row>
    <row r="4961" spans="1:5">
      <c r="A4961" s="38" t="s">
        <v>592</v>
      </c>
      <c r="B4961" s="38" t="s">
        <v>851</v>
      </c>
      <c r="C4961" s="38" t="s">
        <v>859</v>
      </c>
      <c r="D4961" s="38">
        <v>50</v>
      </c>
      <c r="E4961" s="38" t="s">
        <v>792</v>
      </c>
    </row>
    <row r="4962" spans="1:5">
      <c r="A4962" s="38" t="s">
        <v>595</v>
      </c>
      <c r="B4962" s="38" t="s">
        <v>851</v>
      </c>
      <c r="C4962" s="38" t="s">
        <v>858</v>
      </c>
      <c r="D4962" s="38">
        <v>50</v>
      </c>
      <c r="E4962" s="38" t="s">
        <v>792</v>
      </c>
    </row>
    <row r="4963" spans="1:5">
      <c r="A4963" s="38" t="s">
        <v>598</v>
      </c>
      <c r="B4963" s="38" t="s">
        <v>851</v>
      </c>
      <c r="C4963" s="38" t="s">
        <v>857</v>
      </c>
      <c r="D4963" s="38">
        <v>50</v>
      </c>
      <c r="E4963" s="38" t="s">
        <v>792</v>
      </c>
    </row>
    <row r="4964" spans="1:5">
      <c r="A4964" s="38" t="s">
        <v>601</v>
      </c>
      <c r="B4964" s="38" t="s">
        <v>851</v>
      </c>
      <c r="C4964" s="38" t="s">
        <v>856</v>
      </c>
      <c r="D4964" s="38">
        <v>50</v>
      </c>
      <c r="E4964" s="38" t="s">
        <v>792</v>
      </c>
    </row>
    <row r="4965" spans="1:5">
      <c r="A4965" s="38" t="s">
        <v>876</v>
      </c>
      <c r="B4965" s="38" t="s">
        <v>851</v>
      </c>
      <c r="C4965" s="38" t="s">
        <v>854</v>
      </c>
      <c r="D4965" s="38">
        <v>50</v>
      </c>
      <c r="E4965" s="38" t="s">
        <v>792</v>
      </c>
    </row>
    <row r="4966" spans="1:5">
      <c r="A4966" s="38" t="s">
        <v>875</v>
      </c>
      <c r="B4966" s="38" t="s">
        <v>851</v>
      </c>
      <c r="C4966" s="38" t="s">
        <v>852</v>
      </c>
      <c r="D4966" s="38">
        <v>50</v>
      </c>
      <c r="E4966" s="38" t="s">
        <v>792</v>
      </c>
    </row>
    <row r="4967" spans="1:5">
      <c r="A4967" s="38" t="s">
        <v>604</v>
      </c>
      <c r="B4967" s="38" t="s">
        <v>851</v>
      </c>
      <c r="C4967" s="38" t="s">
        <v>850</v>
      </c>
      <c r="D4967" s="38">
        <v>50</v>
      </c>
      <c r="E4967" s="38" t="s">
        <v>792</v>
      </c>
    </row>
    <row r="4968" spans="1:5">
      <c r="A4968" s="38" t="s">
        <v>572</v>
      </c>
      <c r="B4968" s="38" t="s">
        <v>851</v>
      </c>
      <c r="C4968" s="38" t="s">
        <v>874</v>
      </c>
      <c r="D4968" s="38">
        <v>50</v>
      </c>
      <c r="E4968" s="38" t="s">
        <v>792</v>
      </c>
    </row>
    <row r="4969" spans="1:5">
      <c r="A4969" s="38" t="s">
        <v>873</v>
      </c>
      <c r="B4969" s="38" t="s">
        <v>851</v>
      </c>
      <c r="C4969" s="38" t="s">
        <v>872</v>
      </c>
      <c r="D4969" s="38">
        <v>50</v>
      </c>
      <c r="E4969" s="38" t="s">
        <v>792</v>
      </c>
    </row>
    <row r="4970" spans="1:5">
      <c r="A4970" s="38" t="s">
        <v>871</v>
      </c>
      <c r="B4970" s="38" t="s">
        <v>851</v>
      </c>
      <c r="C4970" s="38" t="s">
        <v>870</v>
      </c>
      <c r="D4970" s="38">
        <v>50</v>
      </c>
      <c r="E4970" s="38" t="s">
        <v>792</v>
      </c>
    </row>
    <row r="4971" spans="1:5">
      <c r="A4971" s="38" t="s">
        <v>575</v>
      </c>
      <c r="B4971" s="38" t="s">
        <v>851</v>
      </c>
      <c r="C4971" s="38" t="s">
        <v>869</v>
      </c>
      <c r="D4971" s="38">
        <v>50</v>
      </c>
      <c r="E4971" s="38" t="s">
        <v>792</v>
      </c>
    </row>
    <row r="4972" spans="1:5">
      <c r="A4972" s="38" t="s">
        <v>578</v>
      </c>
      <c r="B4972" s="38" t="s">
        <v>851</v>
      </c>
      <c r="C4972" s="38" t="s">
        <v>868</v>
      </c>
      <c r="D4972" s="38">
        <v>50</v>
      </c>
      <c r="E4972" s="38" t="s">
        <v>792</v>
      </c>
    </row>
    <row r="4973" spans="1:5">
      <c r="A4973" s="38" t="s">
        <v>581</v>
      </c>
      <c r="B4973" s="38" t="s">
        <v>851</v>
      </c>
      <c r="C4973" s="38" t="s">
        <v>867</v>
      </c>
      <c r="D4973" s="38">
        <v>50</v>
      </c>
      <c r="E4973" s="38" t="s">
        <v>792</v>
      </c>
    </row>
    <row r="4974" spans="1:5">
      <c r="A4974" s="38" t="s">
        <v>866</v>
      </c>
      <c r="B4974" s="38" t="s">
        <v>851</v>
      </c>
      <c r="C4974" s="38" t="s">
        <v>865</v>
      </c>
      <c r="D4974" s="38">
        <v>50</v>
      </c>
      <c r="E4974" s="38" t="s">
        <v>792</v>
      </c>
    </row>
    <row r="4975" spans="1:5">
      <c r="A4975" s="38" t="s">
        <v>584</v>
      </c>
      <c r="B4975" s="38" t="s">
        <v>851</v>
      </c>
      <c r="C4975" s="38" t="s">
        <v>864</v>
      </c>
      <c r="D4975" s="38">
        <v>50</v>
      </c>
      <c r="E4975" s="38" t="s">
        <v>792</v>
      </c>
    </row>
    <row r="4976" spans="1:5">
      <c r="A4976" s="38" t="s">
        <v>587</v>
      </c>
      <c r="B4976" s="38" t="s">
        <v>851</v>
      </c>
      <c r="C4976" s="38" t="s">
        <v>863</v>
      </c>
      <c r="D4976" s="38">
        <v>50</v>
      </c>
      <c r="E4976" s="38" t="s">
        <v>792</v>
      </c>
    </row>
    <row r="4977" spans="1:5">
      <c r="A4977" s="38" t="s">
        <v>590</v>
      </c>
      <c r="B4977" s="38" t="s">
        <v>851</v>
      </c>
      <c r="C4977" s="38" t="s">
        <v>862</v>
      </c>
      <c r="D4977" s="38">
        <v>50</v>
      </c>
      <c r="E4977" s="38" t="s">
        <v>792</v>
      </c>
    </row>
    <row r="4978" spans="1:5">
      <c r="A4978" s="38" t="s">
        <v>861</v>
      </c>
      <c r="B4978" s="38" t="s">
        <v>851</v>
      </c>
      <c r="C4978" s="38" t="s">
        <v>860</v>
      </c>
      <c r="D4978" s="38">
        <v>50</v>
      </c>
      <c r="E4978" s="38" t="s">
        <v>792</v>
      </c>
    </row>
    <row r="4979" spans="1:5">
      <c r="A4979" s="38" t="s">
        <v>593</v>
      </c>
      <c r="B4979" s="38" t="s">
        <v>851</v>
      </c>
      <c r="C4979" s="38" t="s">
        <v>859</v>
      </c>
      <c r="D4979" s="38">
        <v>50</v>
      </c>
      <c r="E4979" s="38" t="s">
        <v>792</v>
      </c>
    </row>
    <row r="4980" spans="1:5">
      <c r="A4980" s="38" t="s">
        <v>596</v>
      </c>
      <c r="B4980" s="38" t="s">
        <v>851</v>
      </c>
      <c r="C4980" s="38" t="s">
        <v>858</v>
      </c>
      <c r="D4980" s="38">
        <v>50</v>
      </c>
      <c r="E4980" s="38" t="s">
        <v>792</v>
      </c>
    </row>
    <row r="4981" spans="1:5">
      <c r="A4981" s="38" t="s">
        <v>599</v>
      </c>
      <c r="B4981" s="38" t="s">
        <v>851</v>
      </c>
      <c r="C4981" s="38" t="s">
        <v>857</v>
      </c>
      <c r="D4981" s="38">
        <v>50</v>
      </c>
      <c r="E4981" s="38" t="s">
        <v>792</v>
      </c>
    </row>
    <row r="4982" spans="1:5">
      <c r="A4982" s="38" t="s">
        <v>602</v>
      </c>
      <c r="B4982" s="38" t="s">
        <v>851</v>
      </c>
      <c r="C4982" s="38" t="s">
        <v>856</v>
      </c>
      <c r="D4982" s="38">
        <v>50</v>
      </c>
      <c r="E4982" s="38" t="s">
        <v>792</v>
      </c>
    </row>
    <row r="4983" spans="1:5">
      <c r="A4983" s="38" t="s">
        <v>855</v>
      </c>
      <c r="B4983" s="38" t="s">
        <v>851</v>
      </c>
      <c r="C4983" s="38" t="s">
        <v>854</v>
      </c>
      <c r="D4983" s="38">
        <v>50</v>
      </c>
      <c r="E4983" s="38" t="s">
        <v>792</v>
      </c>
    </row>
    <row r="4984" spans="1:5">
      <c r="A4984" s="38" t="s">
        <v>853</v>
      </c>
      <c r="B4984" s="38" t="s">
        <v>851</v>
      </c>
      <c r="C4984" s="38" t="s">
        <v>852</v>
      </c>
      <c r="D4984" s="38">
        <v>50</v>
      </c>
      <c r="E4984" s="38" t="s">
        <v>792</v>
      </c>
    </row>
    <row r="4985" spans="1:5">
      <c r="A4985" s="38" t="s">
        <v>605</v>
      </c>
      <c r="B4985" s="38" t="s">
        <v>851</v>
      </c>
      <c r="C4985" s="38" t="s">
        <v>850</v>
      </c>
      <c r="D4985" s="38">
        <v>50</v>
      </c>
      <c r="E4985" s="38" t="s">
        <v>792</v>
      </c>
    </row>
    <row r="4986" spans="1:5">
      <c r="A4986" s="38" t="s">
        <v>849</v>
      </c>
      <c r="B4986" s="38" t="s">
        <v>794</v>
      </c>
      <c r="C4986" s="38" t="s">
        <v>818</v>
      </c>
      <c r="D4986" s="38">
        <v>50</v>
      </c>
      <c r="E4986" s="38" t="s">
        <v>792</v>
      </c>
    </row>
    <row r="4987" spans="1:5">
      <c r="A4987" s="38" t="s">
        <v>848</v>
      </c>
      <c r="B4987" s="38" t="s">
        <v>794</v>
      </c>
      <c r="C4987" s="38" t="s">
        <v>818</v>
      </c>
      <c r="D4987" s="38">
        <v>50</v>
      </c>
      <c r="E4987" s="38" t="s">
        <v>792</v>
      </c>
    </row>
    <row r="4988" spans="1:5">
      <c r="A4988" s="38" t="s">
        <v>847</v>
      </c>
      <c r="B4988" s="38" t="s">
        <v>794</v>
      </c>
      <c r="C4988" s="38" t="s">
        <v>816</v>
      </c>
      <c r="D4988" s="38">
        <v>50</v>
      </c>
      <c r="E4988" s="38" t="s">
        <v>792</v>
      </c>
    </row>
    <row r="4989" spans="1:5">
      <c r="A4989" s="38" t="s">
        <v>846</v>
      </c>
      <c r="B4989" s="38" t="s">
        <v>794</v>
      </c>
      <c r="C4989" s="38" t="s">
        <v>816</v>
      </c>
      <c r="D4989" s="38">
        <v>50</v>
      </c>
      <c r="E4989" s="38" t="s">
        <v>792</v>
      </c>
    </row>
    <row r="4990" spans="1:5">
      <c r="A4990" s="38" t="s">
        <v>845</v>
      </c>
      <c r="B4990" s="38" t="s">
        <v>794</v>
      </c>
      <c r="C4990" s="38" t="s">
        <v>814</v>
      </c>
      <c r="D4990" s="38">
        <v>50</v>
      </c>
      <c r="E4990" s="38" t="s">
        <v>792</v>
      </c>
    </row>
    <row r="4991" spans="1:5">
      <c r="A4991" s="38" t="s">
        <v>844</v>
      </c>
      <c r="B4991" s="38" t="s">
        <v>794</v>
      </c>
      <c r="C4991" s="38" t="s">
        <v>814</v>
      </c>
      <c r="D4991" s="38">
        <v>50</v>
      </c>
      <c r="E4991" s="38" t="s">
        <v>792</v>
      </c>
    </row>
    <row r="4992" spans="1:5">
      <c r="A4992" s="38" t="s">
        <v>843</v>
      </c>
      <c r="B4992" s="38" t="s">
        <v>794</v>
      </c>
      <c r="C4992" s="38" t="s">
        <v>812</v>
      </c>
      <c r="D4992" s="38">
        <v>50</v>
      </c>
      <c r="E4992" s="38" t="s">
        <v>792</v>
      </c>
    </row>
    <row r="4993" spans="1:5">
      <c r="A4993" s="38" t="s">
        <v>842</v>
      </c>
      <c r="B4993" s="38" t="s">
        <v>794</v>
      </c>
      <c r="C4993" s="38" t="s">
        <v>812</v>
      </c>
      <c r="D4993" s="38">
        <v>50</v>
      </c>
      <c r="E4993" s="38" t="s">
        <v>792</v>
      </c>
    </row>
    <row r="4994" spans="1:5">
      <c r="A4994" s="38" t="s">
        <v>841</v>
      </c>
      <c r="B4994" s="38" t="s">
        <v>794</v>
      </c>
      <c r="C4994" s="38" t="s">
        <v>810</v>
      </c>
      <c r="D4994" s="38">
        <v>50</v>
      </c>
      <c r="E4994" s="38" t="s">
        <v>792</v>
      </c>
    </row>
    <row r="4995" spans="1:5">
      <c r="A4995" s="38" t="s">
        <v>840</v>
      </c>
      <c r="B4995" s="38" t="s">
        <v>794</v>
      </c>
      <c r="C4995" s="38" t="s">
        <v>808</v>
      </c>
      <c r="D4995" s="38">
        <v>50</v>
      </c>
      <c r="E4995" s="38" t="s">
        <v>792</v>
      </c>
    </row>
    <row r="4996" spans="1:5">
      <c r="A4996" s="38" t="s">
        <v>839</v>
      </c>
      <c r="B4996" s="38" t="s">
        <v>794</v>
      </c>
      <c r="C4996" s="38" t="s">
        <v>806</v>
      </c>
      <c r="D4996" s="38">
        <v>50</v>
      </c>
      <c r="E4996" s="38" t="s">
        <v>792</v>
      </c>
    </row>
    <row r="4997" spans="1:5">
      <c r="A4997" s="38" t="s">
        <v>838</v>
      </c>
      <c r="B4997" s="38" t="s">
        <v>794</v>
      </c>
      <c r="C4997" s="38" t="s">
        <v>804</v>
      </c>
      <c r="D4997" s="38">
        <v>50</v>
      </c>
      <c r="E4997" s="38" t="s">
        <v>792</v>
      </c>
    </row>
    <row r="4998" spans="1:5">
      <c r="A4998" s="38" t="s">
        <v>837</v>
      </c>
      <c r="B4998" s="38" t="s">
        <v>794</v>
      </c>
      <c r="C4998" s="38" t="s">
        <v>802</v>
      </c>
      <c r="D4998" s="38">
        <v>50</v>
      </c>
      <c r="E4998" s="38" t="s">
        <v>792</v>
      </c>
    </row>
    <row r="4999" spans="1:5">
      <c r="A4999" s="38" t="s">
        <v>836</v>
      </c>
      <c r="B4999" s="38" t="s">
        <v>794</v>
      </c>
      <c r="C4999" s="38" t="s">
        <v>800</v>
      </c>
      <c r="D4999" s="38">
        <v>50</v>
      </c>
      <c r="E4999" s="38" t="s">
        <v>792</v>
      </c>
    </row>
    <row r="5000" spans="1:5">
      <c r="A5000" s="38" t="s">
        <v>835</v>
      </c>
      <c r="B5000" s="38" t="s">
        <v>794</v>
      </c>
      <c r="C5000" s="38" t="s">
        <v>820</v>
      </c>
      <c r="D5000" s="38">
        <v>50</v>
      </c>
      <c r="E5000" s="38" t="s">
        <v>792</v>
      </c>
    </row>
    <row r="5001" spans="1:5">
      <c r="A5001" s="38" t="s">
        <v>834</v>
      </c>
      <c r="B5001" s="38" t="s">
        <v>794</v>
      </c>
      <c r="C5001" s="38" t="s">
        <v>818</v>
      </c>
      <c r="D5001" s="38">
        <v>50</v>
      </c>
      <c r="E5001" s="38" t="s">
        <v>792</v>
      </c>
    </row>
    <row r="5002" spans="1:5">
      <c r="A5002" s="38" t="s">
        <v>833</v>
      </c>
      <c r="B5002" s="38" t="s">
        <v>794</v>
      </c>
      <c r="C5002" s="38" t="s">
        <v>816</v>
      </c>
      <c r="D5002" s="38">
        <v>50</v>
      </c>
      <c r="E5002" s="38" t="s">
        <v>792</v>
      </c>
    </row>
    <row r="5003" spans="1:5">
      <c r="A5003" s="38" t="s">
        <v>832</v>
      </c>
      <c r="B5003" s="38" t="s">
        <v>794</v>
      </c>
      <c r="C5003" s="38" t="s">
        <v>814</v>
      </c>
      <c r="D5003" s="38">
        <v>50</v>
      </c>
      <c r="E5003" s="38" t="s">
        <v>792</v>
      </c>
    </row>
    <row r="5004" spans="1:5">
      <c r="A5004" s="38" t="s">
        <v>831</v>
      </c>
      <c r="B5004" s="38" t="s">
        <v>794</v>
      </c>
      <c r="C5004" s="38" t="s">
        <v>812</v>
      </c>
      <c r="D5004" s="38">
        <v>50</v>
      </c>
      <c r="E5004" s="38" t="s">
        <v>792</v>
      </c>
    </row>
    <row r="5005" spans="1:5">
      <c r="A5005" s="38" t="s">
        <v>830</v>
      </c>
      <c r="B5005" s="38" t="s">
        <v>794</v>
      </c>
      <c r="C5005" s="38" t="s">
        <v>810</v>
      </c>
      <c r="D5005" s="38">
        <v>50</v>
      </c>
      <c r="E5005" s="38" t="s">
        <v>792</v>
      </c>
    </row>
    <row r="5006" spans="1:5">
      <c r="A5006" s="38" t="s">
        <v>829</v>
      </c>
      <c r="B5006" s="38" t="s">
        <v>794</v>
      </c>
      <c r="C5006" s="38" t="s">
        <v>808</v>
      </c>
      <c r="D5006" s="38">
        <v>50</v>
      </c>
      <c r="E5006" s="38" t="s">
        <v>792</v>
      </c>
    </row>
    <row r="5007" spans="1:5">
      <c r="A5007" s="38" t="s">
        <v>828</v>
      </c>
      <c r="B5007" s="38" t="s">
        <v>794</v>
      </c>
      <c r="C5007" s="38" t="s">
        <v>806</v>
      </c>
      <c r="D5007" s="38">
        <v>50</v>
      </c>
      <c r="E5007" s="38" t="s">
        <v>792</v>
      </c>
    </row>
    <row r="5008" spans="1:5">
      <c r="A5008" s="38" t="s">
        <v>827</v>
      </c>
      <c r="B5008" s="38" t="s">
        <v>794</v>
      </c>
      <c r="C5008" s="38" t="s">
        <v>804</v>
      </c>
      <c r="D5008" s="38">
        <v>50</v>
      </c>
      <c r="E5008" s="38" t="s">
        <v>792</v>
      </c>
    </row>
    <row r="5009" spans="1:5">
      <c r="A5009" s="38" t="s">
        <v>826</v>
      </c>
      <c r="B5009" s="38" t="s">
        <v>794</v>
      </c>
      <c r="C5009" s="38" t="s">
        <v>802</v>
      </c>
      <c r="D5009" s="38">
        <v>50</v>
      </c>
      <c r="E5009" s="38" t="s">
        <v>792</v>
      </c>
    </row>
    <row r="5010" spans="1:5">
      <c r="A5010" s="38" t="s">
        <v>825</v>
      </c>
      <c r="B5010" s="38" t="s">
        <v>794</v>
      </c>
      <c r="C5010" s="38" t="s">
        <v>800</v>
      </c>
      <c r="D5010" s="38">
        <v>50</v>
      </c>
      <c r="E5010" s="38" t="s">
        <v>792</v>
      </c>
    </row>
    <row r="5011" spans="1:5">
      <c r="A5011" s="38" t="s">
        <v>824</v>
      </c>
      <c r="B5011" s="38" t="s">
        <v>794</v>
      </c>
      <c r="C5011" s="38" t="s">
        <v>798</v>
      </c>
      <c r="D5011" s="38">
        <v>50</v>
      </c>
      <c r="E5011" s="38" t="s">
        <v>792</v>
      </c>
    </row>
    <row r="5012" spans="1:5">
      <c r="A5012" s="38" t="s">
        <v>823</v>
      </c>
      <c r="B5012" s="38" t="s">
        <v>794</v>
      </c>
      <c r="C5012" s="38" t="s">
        <v>796</v>
      </c>
      <c r="D5012" s="38">
        <v>50</v>
      </c>
      <c r="E5012" s="38" t="s">
        <v>792</v>
      </c>
    </row>
    <row r="5013" spans="1:5">
      <c r="A5013" s="38" t="s">
        <v>822</v>
      </c>
      <c r="B5013" s="38" t="s">
        <v>794</v>
      </c>
      <c r="C5013" s="38" t="s">
        <v>793</v>
      </c>
      <c r="D5013" s="38">
        <v>50</v>
      </c>
      <c r="E5013" s="38" t="s">
        <v>792</v>
      </c>
    </row>
    <row r="5014" spans="1:5">
      <c r="A5014" s="38" t="s">
        <v>821</v>
      </c>
      <c r="B5014" s="38" t="s">
        <v>794</v>
      </c>
      <c r="C5014" s="38" t="s">
        <v>820</v>
      </c>
      <c r="D5014" s="38">
        <v>50</v>
      </c>
      <c r="E5014" s="38" t="s">
        <v>792</v>
      </c>
    </row>
    <row r="5015" spans="1:5">
      <c r="A5015" s="38" t="s">
        <v>819</v>
      </c>
      <c r="B5015" s="38" t="s">
        <v>794</v>
      </c>
      <c r="C5015" s="38" t="s">
        <v>818</v>
      </c>
      <c r="D5015" s="38">
        <v>50</v>
      </c>
      <c r="E5015" s="38" t="s">
        <v>792</v>
      </c>
    </row>
    <row r="5016" spans="1:5">
      <c r="A5016" s="38" t="s">
        <v>817</v>
      </c>
      <c r="B5016" s="38" t="s">
        <v>794</v>
      </c>
      <c r="C5016" s="38" t="s">
        <v>816</v>
      </c>
      <c r="D5016" s="38">
        <v>50</v>
      </c>
      <c r="E5016" s="38" t="s">
        <v>792</v>
      </c>
    </row>
    <row r="5017" spans="1:5">
      <c r="A5017" s="38" t="s">
        <v>815</v>
      </c>
      <c r="B5017" s="38" t="s">
        <v>794</v>
      </c>
      <c r="C5017" s="38" t="s">
        <v>814</v>
      </c>
      <c r="D5017" s="38">
        <v>50</v>
      </c>
      <c r="E5017" s="38" t="s">
        <v>792</v>
      </c>
    </row>
    <row r="5018" spans="1:5">
      <c r="A5018" s="38" t="s">
        <v>813</v>
      </c>
      <c r="B5018" s="38" t="s">
        <v>794</v>
      </c>
      <c r="C5018" s="38" t="s">
        <v>812</v>
      </c>
      <c r="D5018" s="38">
        <v>50</v>
      </c>
      <c r="E5018" s="38" t="s">
        <v>792</v>
      </c>
    </row>
    <row r="5019" spans="1:5">
      <c r="A5019" s="38" t="s">
        <v>811</v>
      </c>
      <c r="B5019" s="38" t="s">
        <v>794</v>
      </c>
      <c r="C5019" s="38" t="s">
        <v>810</v>
      </c>
      <c r="D5019" s="38">
        <v>50</v>
      </c>
      <c r="E5019" s="38" t="s">
        <v>792</v>
      </c>
    </row>
    <row r="5020" spans="1:5">
      <c r="A5020" s="38" t="s">
        <v>809</v>
      </c>
      <c r="B5020" s="38" t="s">
        <v>794</v>
      </c>
      <c r="C5020" s="38" t="s">
        <v>808</v>
      </c>
      <c r="D5020" s="38">
        <v>50</v>
      </c>
      <c r="E5020" s="38" t="s">
        <v>792</v>
      </c>
    </row>
    <row r="5021" spans="1:5">
      <c r="A5021" s="38" t="s">
        <v>807</v>
      </c>
      <c r="B5021" s="38" t="s">
        <v>794</v>
      </c>
      <c r="C5021" s="38" t="s">
        <v>806</v>
      </c>
      <c r="D5021" s="38">
        <v>50</v>
      </c>
      <c r="E5021" s="38" t="s">
        <v>792</v>
      </c>
    </row>
    <row r="5022" spans="1:5">
      <c r="A5022" s="38" t="s">
        <v>805</v>
      </c>
      <c r="B5022" s="38" t="s">
        <v>794</v>
      </c>
      <c r="C5022" s="38" t="s">
        <v>804</v>
      </c>
      <c r="D5022" s="38">
        <v>50</v>
      </c>
      <c r="E5022" s="38" t="s">
        <v>792</v>
      </c>
    </row>
    <row r="5023" spans="1:5">
      <c r="A5023" s="38" t="s">
        <v>803</v>
      </c>
      <c r="B5023" s="38" t="s">
        <v>794</v>
      </c>
      <c r="C5023" s="38" t="s">
        <v>802</v>
      </c>
      <c r="D5023" s="38">
        <v>50</v>
      </c>
      <c r="E5023" s="38" t="s">
        <v>792</v>
      </c>
    </row>
    <row r="5024" spans="1:5">
      <c r="A5024" s="38" t="s">
        <v>801</v>
      </c>
      <c r="B5024" s="38" t="s">
        <v>794</v>
      </c>
      <c r="C5024" s="38" t="s">
        <v>800</v>
      </c>
      <c r="D5024" s="38">
        <v>50</v>
      </c>
      <c r="E5024" s="38" t="s">
        <v>792</v>
      </c>
    </row>
    <row r="5025" spans="1:5">
      <c r="A5025" s="38" t="s">
        <v>799</v>
      </c>
      <c r="B5025" s="38" t="s">
        <v>794</v>
      </c>
      <c r="C5025" s="38" t="s">
        <v>798</v>
      </c>
      <c r="D5025" s="38">
        <v>50</v>
      </c>
      <c r="E5025" s="38" t="s">
        <v>792</v>
      </c>
    </row>
    <row r="5026" spans="1:5">
      <c r="A5026" s="38" t="s">
        <v>797</v>
      </c>
      <c r="B5026" s="38" t="s">
        <v>794</v>
      </c>
      <c r="C5026" s="38" t="s">
        <v>796</v>
      </c>
      <c r="D5026" s="38">
        <v>50</v>
      </c>
      <c r="E5026" s="38" t="s">
        <v>792</v>
      </c>
    </row>
    <row r="5027" spans="1:5">
      <c r="A5027" s="38" t="s">
        <v>795</v>
      </c>
      <c r="B5027" s="38" t="s">
        <v>794</v>
      </c>
      <c r="C5027" s="38" t="s">
        <v>793</v>
      </c>
      <c r="D5027" s="38">
        <v>50</v>
      </c>
      <c r="E5027" s="38" t="s">
        <v>792</v>
      </c>
    </row>
  </sheetData>
  <sheetProtection sheet="1" objects="1" scenarios="1" selectLockedCells="1" selectUnlockedCell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Must Fill In</vt:lpstr>
      <vt:lpstr>Mum Combos</vt:lpstr>
      <vt:lpstr>Variety Listing</vt:lpstr>
      <vt:lpstr> Mum Liners</vt:lpstr>
      <vt:lpstr>Calendar</vt:lpstr>
      <vt:lpstr>Data</vt:lpstr>
      <vt:lpstr>dropdown</vt:lpstr>
      <vt:lpstr>order</vt:lpstr>
      <vt:lpstr>'Variety Listing'!Print_Area</vt:lpstr>
      <vt:lpstr>'Variety Listing'!Print_Titles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Darrow</dc:creator>
  <cp:lastModifiedBy>Ernest Darrow</cp:lastModifiedBy>
  <cp:lastPrinted>2017-03-10T19:35:21Z</cp:lastPrinted>
  <dcterms:created xsi:type="dcterms:W3CDTF">2013-06-24T17:15:43Z</dcterms:created>
  <dcterms:modified xsi:type="dcterms:W3CDTF">2024-12-24T18:45:05Z</dcterms:modified>
</cp:coreProperties>
</file>